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aireboroughgymnasticsclub/Desktop/"/>
    </mc:Choice>
  </mc:AlternateContent>
  <xr:revisionPtr revIDLastSave="0" documentId="13_ncr:1_{7CD2D87A-D4B8-5D47-A717-13CE688859A9}" xr6:coauthVersionLast="47" xr6:coauthVersionMax="47" xr10:uidLastSave="{00000000-0000-0000-0000-000000000000}"/>
  <bookViews>
    <workbookView xWindow="0" yWindow="0" windowWidth="28800" windowHeight="18000" tabRatio="500" firstSheet="16" activeTab="22" xr2:uid="{00000000-000D-0000-FFFF-FFFF00000000}"/>
  </bookViews>
  <sheets>
    <sheet name="U8 Intro" sheetId="1" r:id="rId1"/>
    <sheet name="U8 Inter" sheetId="2" r:id="rId2"/>
    <sheet name="U8 Adv" sheetId="3" r:id="rId3"/>
    <sheet name="U8 Adv+" sheetId="24" r:id="rId4"/>
    <sheet name="U10 Intro" sheetId="5" r:id="rId5"/>
    <sheet name="U10 Inter" sheetId="6" r:id="rId6"/>
    <sheet name="U10 Adv" sheetId="7" r:id="rId7"/>
    <sheet name="U10 Adv +" sheetId="8" r:id="rId8"/>
    <sheet name="U12 Intro" sheetId="9" r:id="rId9"/>
    <sheet name="U12 Inter" sheetId="10" r:id="rId10"/>
    <sheet name="U12 Adv" sheetId="11" r:id="rId11"/>
    <sheet name="U12 Adv +" sheetId="12" r:id="rId12"/>
    <sheet name="U12 Champs" sheetId="26" r:id="rId13"/>
    <sheet name="U14 Intro" sheetId="13" r:id="rId14"/>
    <sheet name="U14 Inter" sheetId="14" r:id="rId15"/>
    <sheet name="U14 Adv" sheetId="15" r:id="rId16"/>
    <sheet name="U14 Adv+" sheetId="16" r:id="rId17"/>
    <sheet name="U14 Champs" sheetId="27" r:id="rId18"/>
    <sheet name="Inter 15+" sheetId="20" r:id="rId19"/>
    <sheet name="Adv 15+" sheetId="21" r:id="rId20"/>
    <sheet name="Adv+ 15+" sheetId="22" r:id="rId21"/>
    <sheet name="Inter Adults" sheetId="25" r:id="rId22"/>
    <sheet name="Adult Champs" sheetId="23" r:id="rId23"/>
    <sheet name="Sheet1" sheetId="28" r:id="rId24"/>
  </sheets>
  <definedNames>
    <definedName name="Excel_BuiltIn__FilterDatabase" localSheetId="1">'U8 Inter'!$K$8:$K$20</definedName>
    <definedName name="_xlnm.Print_Area" localSheetId="19">'Adv 15+'!$A$1:$M$7</definedName>
    <definedName name="_xlnm.Print_Area" localSheetId="20">'Adv+ 15+'!$A$1:$M$12</definedName>
    <definedName name="_xlnm.Print_Area" localSheetId="18">'Inter 15+'!$A$1:$M$11</definedName>
    <definedName name="_xlnm.Print_Area" localSheetId="21">'Inter Adults'!$A$1:$M$7</definedName>
    <definedName name="_xlnm.Print_Area" localSheetId="6">'U10 Adv'!$A$1:$N$19</definedName>
    <definedName name="_xlnm.Print_Area" localSheetId="7">'U10 Adv +'!$A$1:$M$11</definedName>
    <definedName name="_xlnm.Print_Area" localSheetId="5">'U10 Inter'!$A$1:$N$25</definedName>
    <definedName name="_xlnm.Print_Area" localSheetId="4">'U10 Intro'!$A$1:$N$11</definedName>
    <definedName name="_xlnm.Print_Area" localSheetId="10">'U12 Adv'!$A$1:$N$23</definedName>
    <definedName name="_xlnm.Print_Area" localSheetId="11">'U12 Adv +'!$A$1:$N$9</definedName>
    <definedName name="_xlnm.Print_Area" localSheetId="12">'U12 Champs'!$A$1:$N$9</definedName>
    <definedName name="_xlnm.Print_Area" localSheetId="9">'U12 Inter'!$A$1:$N$23</definedName>
    <definedName name="_xlnm.Print_Area" localSheetId="8">'U12 Intro'!$A$1:$N$15</definedName>
    <definedName name="_xlnm.Print_Area" localSheetId="15">'U14 Adv'!$A$1:$N$14</definedName>
    <definedName name="_xlnm.Print_Area" localSheetId="16">'U14 Adv+'!$A$1:$M$11</definedName>
    <definedName name="_xlnm.Print_Area" localSheetId="17">'U14 Champs'!$A$1:$M$7</definedName>
    <definedName name="_xlnm.Print_Area" localSheetId="14">'U14 Inter'!$A$1:$N$8</definedName>
    <definedName name="_xlnm.Print_Area" localSheetId="13">'U14 Intro'!$A$1:$L$9</definedName>
    <definedName name="_xlnm.Print_Area" localSheetId="2">'U8 Adv'!$A$1:$M$15</definedName>
    <definedName name="_xlnm.Print_Area" localSheetId="3">'U8 Adv+'!$A$1:$M$13</definedName>
    <definedName name="_xlnm.Print_Area" localSheetId="1">'U8 Inter'!$A$1:$N$18</definedName>
    <definedName name="_xlnm.Print_Area" localSheetId="0">'U8 Intro'!$A$1:$M$21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6" l="1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G7" i="6"/>
  <c r="E7" i="6"/>
  <c r="E8" i="11" l="1"/>
  <c r="G8" i="11"/>
  <c r="H8" i="11"/>
  <c r="E9" i="11"/>
  <c r="G9" i="11"/>
  <c r="H9" i="11"/>
  <c r="E10" i="11"/>
  <c r="G10" i="11"/>
  <c r="H10" i="11"/>
  <c r="E11" i="11"/>
  <c r="G11" i="11"/>
  <c r="H11" i="11"/>
  <c r="E12" i="11"/>
  <c r="G12" i="11"/>
  <c r="H12" i="11"/>
  <c r="E13" i="11"/>
  <c r="G13" i="11"/>
  <c r="H13" i="11"/>
  <c r="E14" i="11"/>
  <c r="G14" i="11"/>
  <c r="H14" i="11"/>
  <c r="E15" i="11"/>
  <c r="G15" i="11"/>
  <c r="H15" i="11"/>
  <c r="E16" i="11"/>
  <c r="G16" i="11"/>
  <c r="H16" i="11"/>
  <c r="E17" i="11"/>
  <c r="G17" i="11"/>
  <c r="H17" i="11"/>
  <c r="E18" i="11"/>
  <c r="G18" i="11"/>
  <c r="H18" i="11"/>
  <c r="E19" i="11"/>
  <c r="G19" i="11"/>
  <c r="H19" i="11"/>
  <c r="E20" i="11"/>
  <c r="G20" i="11"/>
  <c r="H20" i="11"/>
  <c r="E21" i="11"/>
  <c r="G21" i="11"/>
  <c r="H21" i="11"/>
  <c r="E22" i="11"/>
  <c r="G22" i="11"/>
  <c r="H22" i="11"/>
  <c r="E23" i="11"/>
  <c r="G23" i="11"/>
  <c r="H23" i="11"/>
  <c r="H7" i="11"/>
  <c r="G7" i="11"/>
  <c r="E7" i="11"/>
  <c r="E8" i="7"/>
  <c r="G8" i="7"/>
  <c r="H8" i="7"/>
  <c r="E9" i="7"/>
  <c r="G9" i="7"/>
  <c r="H9" i="7"/>
  <c r="E10" i="7"/>
  <c r="G10" i="7"/>
  <c r="H10" i="7"/>
  <c r="E11" i="7"/>
  <c r="G11" i="7"/>
  <c r="H11" i="7"/>
  <c r="E12" i="7"/>
  <c r="G12" i="7"/>
  <c r="H12" i="7"/>
  <c r="E13" i="7"/>
  <c r="G13" i="7"/>
  <c r="H13" i="7"/>
  <c r="E14" i="7"/>
  <c r="G14" i="7"/>
  <c r="H14" i="7"/>
  <c r="E15" i="7"/>
  <c r="G15" i="7"/>
  <c r="H15" i="7"/>
  <c r="E16" i="7"/>
  <c r="G16" i="7"/>
  <c r="H16" i="7"/>
  <c r="E17" i="7"/>
  <c r="G17" i="7"/>
  <c r="H17" i="7"/>
  <c r="E18" i="7"/>
  <c r="G18" i="7"/>
  <c r="H18" i="7"/>
  <c r="E19" i="7"/>
  <c r="G19" i="7"/>
  <c r="H19" i="7"/>
  <c r="H7" i="7"/>
  <c r="G7" i="7"/>
  <c r="E7" i="7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I24" i="6" s="1"/>
  <c r="H25" i="6"/>
  <c r="H7" i="6"/>
  <c r="E8" i="2"/>
  <c r="G8" i="2"/>
  <c r="H8" i="2"/>
  <c r="E9" i="2"/>
  <c r="G9" i="2"/>
  <c r="H9" i="2"/>
  <c r="E10" i="2"/>
  <c r="G10" i="2"/>
  <c r="H10" i="2"/>
  <c r="E11" i="2"/>
  <c r="G11" i="2"/>
  <c r="H11" i="2"/>
  <c r="E12" i="2"/>
  <c r="G12" i="2"/>
  <c r="H12" i="2"/>
  <c r="E13" i="2"/>
  <c r="G13" i="2"/>
  <c r="H13" i="2"/>
  <c r="E14" i="2"/>
  <c r="G14" i="2"/>
  <c r="H14" i="2"/>
  <c r="E15" i="2"/>
  <c r="G15" i="2"/>
  <c r="H15" i="2"/>
  <c r="E16" i="2"/>
  <c r="G16" i="2"/>
  <c r="H16" i="2"/>
  <c r="E17" i="2"/>
  <c r="G17" i="2"/>
  <c r="H17" i="2"/>
  <c r="E18" i="2"/>
  <c r="G18" i="2"/>
  <c r="H18" i="2"/>
  <c r="H7" i="2"/>
  <c r="G7" i="2"/>
  <c r="E7" i="2"/>
  <c r="E8" i="1"/>
  <c r="G8" i="1"/>
  <c r="H8" i="1"/>
  <c r="E9" i="1"/>
  <c r="G9" i="1"/>
  <c r="H9" i="1"/>
  <c r="E10" i="1"/>
  <c r="G10" i="1"/>
  <c r="H10" i="1"/>
  <c r="E11" i="1"/>
  <c r="G11" i="1"/>
  <c r="H11" i="1"/>
  <c r="E12" i="1"/>
  <c r="G12" i="1"/>
  <c r="H12" i="1"/>
  <c r="E13" i="1"/>
  <c r="G13" i="1"/>
  <c r="H13" i="1"/>
  <c r="E14" i="1"/>
  <c r="G14" i="1"/>
  <c r="H14" i="1"/>
  <c r="E15" i="1"/>
  <c r="G15" i="1"/>
  <c r="H15" i="1"/>
  <c r="E16" i="1"/>
  <c r="G16" i="1"/>
  <c r="H16" i="1"/>
  <c r="E17" i="1"/>
  <c r="G17" i="1"/>
  <c r="H17" i="1"/>
  <c r="E18" i="1"/>
  <c r="G18" i="1"/>
  <c r="H18" i="1"/>
  <c r="E19" i="1"/>
  <c r="G19" i="1"/>
  <c r="H19" i="1"/>
  <c r="E20" i="1"/>
  <c r="G20" i="1"/>
  <c r="H20" i="1"/>
  <c r="E21" i="1"/>
  <c r="G21" i="1"/>
  <c r="H21" i="1"/>
  <c r="H7" i="10"/>
  <c r="H8" i="10"/>
  <c r="H9" i="10"/>
  <c r="H10" i="10"/>
  <c r="M7" i="10" s="1" a="1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L7" i="22" a="1"/>
  <c r="E8" i="22"/>
  <c r="G8" i="22"/>
  <c r="H8" i="22"/>
  <c r="E9" i="22"/>
  <c r="G9" i="22"/>
  <c r="H9" i="22"/>
  <c r="E10" i="22"/>
  <c r="G10" i="22"/>
  <c r="H10" i="22"/>
  <c r="L8" i="22" s="1" a="1"/>
  <c r="E11" i="22"/>
  <c r="G11" i="22"/>
  <c r="H11" i="22"/>
  <c r="E12" i="22"/>
  <c r="G12" i="22"/>
  <c r="H12" i="22"/>
  <c r="G7" i="22"/>
  <c r="E7" i="22"/>
  <c r="E8" i="20"/>
  <c r="G8" i="20"/>
  <c r="H8" i="20"/>
  <c r="E9" i="20"/>
  <c r="G9" i="20"/>
  <c r="H9" i="20"/>
  <c r="E10" i="20"/>
  <c r="G10" i="20"/>
  <c r="H10" i="20"/>
  <c r="E11" i="20"/>
  <c r="G11" i="20"/>
  <c r="H11" i="20"/>
  <c r="G7" i="20"/>
  <c r="E7" i="20"/>
  <c r="E8" i="16"/>
  <c r="G8" i="16"/>
  <c r="H8" i="16"/>
  <c r="E9" i="16"/>
  <c r="G9" i="16"/>
  <c r="H9" i="16"/>
  <c r="L7" i="16" s="1" a="1"/>
  <c r="L7" i="16" s="1"/>
  <c r="M7" i="16" s="1"/>
  <c r="E10" i="16"/>
  <c r="G10" i="16"/>
  <c r="H10" i="16"/>
  <c r="E11" i="16"/>
  <c r="G11" i="16"/>
  <c r="H11" i="16"/>
  <c r="G7" i="16"/>
  <c r="E7" i="16"/>
  <c r="M9" i="15" a="1"/>
  <c r="E8" i="15"/>
  <c r="G8" i="15"/>
  <c r="H8" i="15"/>
  <c r="E9" i="15"/>
  <c r="G9" i="15"/>
  <c r="H9" i="15"/>
  <c r="M7" i="15" s="1" a="1"/>
  <c r="E10" i="15"/>
  <c r="G10" i="15"/>
  <c r="H10" i="15"/>
  <c r="E11" i="15"/>
  <c r="G11" i="15"/>
  <c r="H11" i="15"/>
  <c r="E12" i="15"/>
  <c r="G12" i="15"/>
  <c r="H12" i="15"/>
  <c r="E13" i="15"/>
  <c r="G13" i="15"/>
  <c r="H13" i="15"/>
  <c r="E14" i="15"/>
  <c r="G14" i="15"/>
  <c r="H14" i="15"/>
  <c r="G7" i="15"/>
  <c r="E7" i="15"/>
  <c r="M10" i="11" a="1"/>
  <c r="M9" i="11" a="1"/>
  <c r="M9" i="11" s="1"/>
  <c r="M8" i="11" a="1"/>
  <c r="M7" i="11" a="1"/>
  <c r="E8" i="10"/>
  <c r="G8" i="10"/>
  <c r="E9" i="10"/>
  <c r="G9" i="10"/>
  <c r="E10" i="10"/>
  <c r="G10" i="10"/>
  <c r="E11" i="10"/>
  <c r="G11" i="10"/>
  <c r="E12" i="10"/>
  <c r="G12" i="10"/>
  <c r="E13" i="10"/>
  <c r="G13" i="10"/>
  <c r="E14" i="10"/>
  <c r="G14" i="10"/>
  <c r="E15" i="10"/>
  <c r="G15" i="10"/>
  <c r="E16" i="10"/>
  <c r="G16" i="10"/>
  <c r="E17" i="10"/>
  <c r="G17" i="10"/>
  <c r="E18" i="10"/>
  <c r="G18" i="10"/>
  <c r="E19" i="10"/>
  <c r="G19" i="10"/>
  <c r="E20" i="10"/>
  <c r="G20" i="10"/>
  <c r="E21" i="10"/>
  <c r="G21" i="10"/>
  <c r="E22" i="10"/>
  <c r="G22" i="10"/>
  <c r="E23" i="10"/>
  <c r="G23" i="10"/>
  <c r="G7" i="10"/>
  <c r="E7" i="10"/>
  <c r="M9" i="7" a="1"/>
  <c r="M9" i="7"/>
  <c r="M8" i="7" a="1"/>
  <c r="M7" i="7" a="1"/>
  <c r="M7" i="7"/>
  <c r="M10" i="6" a="1"/>
  <c r="M10" i="6"/>
  <c r="M9" i="6" a="1"/>
  <c r="M8" i="6" a="1"/>
  <c r="M8" i="6"/>
  <c r="M7" i="6" a="1"/>
  <c r="E8" i="5"/>
  <c r="G8" i="5"/>
  <c r="H8" i="5"/>
  <c r="E9" i="5"/>
  <c r="G9" i="5"/>
  <c r="H9" i="5"/>
  <c r="E10" i="5"/>
  <c r="G10" i="5"/>
  <c r="H10" i="5"/>
  <c r="L7" i="5" s="1" a="1"/>
  <c r="E11" i="5"/>
  <c r="G11" i="5"/>
  <c r="H11" i="5"/>
  <c r="G7" i="5"/>
  <c r="E7" i="5"/>
  <c r="E7" i="24"/>
  <c r="G7" i="24"/>
  <c r="H7" i="24"/>
  <c r="L7" i="24" s="1" a="1"/>
  <c r="E8" i="24"/>
  <c r="G8" i="24"/>
  <c r="H8" i="24"/>
  <c r="E9" i="24"/>
  <c r="G9" i="24"/>
  <c r="H9" i="24"/>
  <c r="E10" i="24"/>
  <c r="G10" i="24"/>
  <c r="H10" i="24"/>
  <c r="E11" i="24"/>
  <c r="G11" i="24"/>
  <c r="H11" i="24"/>
  <c r="E8" i="3"/>
  <c r="G8" i="3"/>
  <c r="H8" i="3"/>
  <c r="E9" i="3"/>
  <c r="G9" i="3"/>
  <c r="H9" i="3"/>
  <c r="E10" i="3"/>
  <c r="G10" i="3"/>
  <c r="H10" i="3"/>
  <c r="E11" i="3"/>
  <c r="G11" i="3"/>
  <c r="H11" i="3"/>
  <c r="L7" i="3" s="1" a="1"/>
  <c r="L7" i="3" s="1"/>
  <c r="M7" i="3" s="1"/>
  <c r="E12" i="3"/>
  <c r="G12" i="3"/>
  <c r="H12" i="3"/>
  <c r="E13" i="3"/>
  <c r="G13" i="3"/>
  <c r="H13" i="3"/>
  <c r="E14" i="3"/>
  <c r="G14" i="3"/>
  <c r="H14" i="3"/>
  <c r="E15" i="3"/>
  <c r="G15" i="3"/>
  <c r="H15" i="3"/>
  <c r="G7" i="3"/>
  <c r="E7" i="3"/>
  <c r="L7" i="2" a="1"/>
  <c r="L8" i="2" a="1"/>
  <c r="L8" i="2" s="1"/>
  <c r="L9" i="2" a="1"/>
  <c r="L9" i="2"/>
  <c r="G7" i="1"/>
  <c r="E7" i="1"/>
  <c r="K8" i="1" a="1"/>
  <c r="K8" i="1" s="1"/>
  <c r="K7" i="1" a="1"/>
  <c r="K7" i="1" s="1"/>
  <c r="H7" i="27"/>
  <c r="I7" i="27" s="1"/>
  <c r="G7" i="27"/>
  <c r="E7" i="27"/>
  <c r="A1" i="27"/>
  <c r="H8" i="26"/>
  <c r="G8" i="26"/>
  <c r="E8" i="26"/>
  <c r="H7" i="26"/>
  <c r="G7" i="26"/>
  <c r="E7" i="26"/>
  <c r="A1" i="26"/>
  <c r="H7" i="25"/>
  <c r="I7" i="25" s="1"/>
  <c r="G7" i="25"/>
  <c r="E7" i="25"/>
  <c r="A1" i="25"/>
  <c r="A1" i="24"/>
  <c r="H7" i="23"/>
  <c r="I7" i="23" s="1"/>
  <c r="G7" i="23"/>
  <c r="E7" i="23"/>
  <c r="A1" i="23"/>
  <c r="H7" i="3"/>
  <c r="E7" i="14"/>
  <c r="E8" i="8"/>
  <c r="G8" i="8"/>
  <c r="H8" i="8"/>
  <c r="L7" i="8" s="1" a="1"/>
  <c r="E9" i="8"/>
  <c r="G9" i="8"/>
  <c r="H9" i="8"/>
  <c r="E10" i="8"/>
  <c r="G10" i="8"/>
  <c r="H10" i="8"/>
  <c r="E11" i="8"/>
  <c r="G11" i="8"/>
  <c r="H11" i="8"/>
  <c r="G7" i="8"/>
  <c r="E7" i="8"/>
  <c r="H7" i="22"/>
  <c r="H7" i="21"/>
  <c r="I7" i="21" s="1"/>
  <c r="G7" i="21"/>
  <c r="E7" i="21"/>
  <c r="A1" i="21"/>
  <c r="H7" i="20"/>
  <c r="A1" i="20"/>
  <c r="H7" i="16"/>
  <c r="A1" i="16"/>
  <c r="H7" i="15"/>
  <c r="M8" i="15" s="1" a="1"/>
  <c r="H7" i="14"/>
  <c r="I7" i="14" s="1"/>
  <c r="G7" i="14"/>
  <c r="A1" i="14"/>
  <c r="H7" i="13"/>
  <c r="I7" i="13" s="1"/>
  <c r="G7" i="13"/>
  <c r="E7" i="13"/>
  <c r="A1" i="13"/>
  <c r="H8" i="12"/>
  <c r="I8" i="12" s="1"/>
  <c r="G8" i="12"/>
  <c r="E8" i="12"/>
  <c r="H7" i="12"/>
  <c r="G7" i="12"/>
  <c r="E7" i="12"/>
  <c r="A1" i="12"/>
  <c r="H7" i="9"/>
  <c r="I7" i="9" s="1"/>
  <c r="G7" i="9"/>
  <c r="E7" i="9"/>
  <c r="A1" i="9"/>
  <c r="H7" i="8"/>
  <c r="A1" i="8"/>
  <c r="A1" i="6"/>
  <c r="H7" i="5"/>
  <c r="A1" i="5"/>
  <c r="A1" i="3"/>
  <c r="H7" i="1"/>
  <c r="I19" i="6" l="1"/>
  <c r="I11" i="6"/>
  <c r="I7" i="6"/>
  <c r="I18" i="6"/>
  <c r="M7" i="6"/>
  <c r="I10" i="6"/>
  <c r="I25" i="6"/>
  <c r="I17" i="6"/>
  <c r="I9" i="6"/>
  <c r="I16" i="6"/>
  <c r="I8" i="6"/>
  <c r="M8" i="7"/>
  <c r="I23" i="6"/>
  <c r="I15" i="6"/>
  <c r="I7" i="20"/>
  <c r="I22" i="6"/>
  <c r="I14" i="6"/>
  <c r="I7" i="12"/>
  <c r="L7" i="20" a="1"/>
  <c r="L7" i="20" s="1"/>
  <c r="M7" i="20" s="1"/>
  <c r="L7" i="2"/>
  <c r="N8" i="2" s="1"/>
  <c r="I21" i="6"/>
  <c r="I13" i="6"/>
  <c r="I7" i="26"/>
  <c r="I20" i="6"/>
  <c r="I12" i="6"/>
  <c r="M7" i="11"/>
  <c r="M10" i="11"/>
  <c r="M8" i="11"/>
  <c r="M7" i="15"/>
  <c r="M7" i="10"/>
  <c r="I7" i="15"/>
  <c r="I14" i="15"/>
  <c r="M8" i="15"/>
  <c r="M9" i="15"/>
  <c r="L8" i="22"/>
  <c r="L7" i="22"/>
  <c r="I12" i="22"/>
  <c r="I7" i="22"/>
  <c r="I7" i="11"/>
  <c r="I22" i="11"/>
  <c r="I11" i="22"/>
  <c r="I13" i="15"/>
  <c r="I23" i="11"/>
  <c r="I10" i="20"/>
  <c r="I11" i="20"/>
  <c r="I7" i="5"/>
  <c r="L7" i="5"/>
  <c r="N7" i="5" s="1"/>
  <c r="L7" i="8"/>
  <c r="M7" i="8" s="1"/>
  <c r="I19" i="7"/>
  <c r="I7" i="7"/>
  <c r="N9" i="7"/>
  <c r="M9" i="6"/>
  <c r="N9" i="6" s="1"/>
  <c r="I11" i="24"/>
  <c r="I7" i="3"/>
  <c r="I21" i="1"/>
  <c r="I7" i="2"/>
  <c r="I10" i="24"/>
  <c r="L7" i="24"/>
  <c r="M7" i="24" s="1"/>
  <c r="M8" i="1"/>
  <c r="M7" i="1"/>
  <c r="I18" i="2"/>
  <c r="I15" i="3"/>
  <c r="I14" i="3"/>
  <c r="I17" i="2"/>
  <c r="I20" i="1"/>
  <c r="I11" i="5"/>
  <c r="I10" i="5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18" i="7"/>
  <c r="I17" i="7"/>
  <c r="I16" i="7"/>
  <c r="I15" i="7"/>
  <c r="I14" i="7"/>
  <c r="I13" i="7"/>
  <c r="I12" i="7"/>
  <c r="I11" i="7"/>
  <c r="I10" i="7"/>
  <c r="I9" i="7"/>
  <c r="I8" i="7"/>
  <c r="I16" i="2"/>
  <c r="I15" i="2"/>
  <c r="I14" i="2"/>
  <c r="I13" i="2"/>
  <c r="I12" i="2"/>
  <c r="I11" i="2"/>
  <c r="I10" i="2"/>
  <c r="I9" i="2"/>
  <c r="I8" i="2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7" i="10"/>
  <c r="I23" i="10"/>
  <c r="I22" i="10"/>
  <c r="I10" i="22"/>
  <c r="I9" i="22"/>
  <c r="I8" i="22"/>
  <c r="I9" i="20"/>
  <c r="I8" i="20"/>
  <c r="I11" i="16"/>
  <c r="I7" i="16"/>
  <c r="I10" i="16"/>
  <c r="I9" i="16"/>
  <c r="I8" i="16"/>
  <c r="I12" i="15"/>
  <c r="I11" i="15"/>
  <c r="I10" i="15"/>
  <c r="I9" i="15"/>
  <c r="I8" i="15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9" i="5"/>
  <c r="I8" i="5"/>
  <c r="I9" i="24"/>
  <c r="I8" i="24"/>
  <c r="I7" i="24"/>
  <c r="I13" i="3"/>
  <c r="I12" i="3"/>
  <c r="I11" i="3"/>
  <c r="I10" i="3"/>
  <c r="I9" i="3"/>
  <c r="I8" i="3"/>
  <c r="I8" i="26"/>
  <c r="I11" i="8"/>
  <c r="I7" i="8"/>
  <c r="I10" i="8"/>
  <c r="I9" i="8"/>
  <c r="I8" i="8"/>
  <c r="N8" i="7"/>
  <c r="N7" i="7"/>
  <c r="M10" i="10" a="1"/>
  <c r="M10" i="10" s="1"/>
  <c r="M8" i="10" a="1"/>
  <c r="M8" i="10"/>
  <c r="M9" i="10" a="1"/>
  <c r="M9" i="10"/>
  <c r="N9" i="2" l="1"/>
  <c r="N8" i="11"/>
  <c r="N7" i="2"/>
  <c r="N10" i="11"/>
  <c r="N7" i="11"/>
  <c r="N9" i="11"/>
  <c r="M8" i="22"/>
  <c r="N8" i="15"/>
  <c r="N9" i="15"/>
  <c r="N7" i="15"/>
  <c r="M7" i="22"/>
  <c r="N7" i="10"/>
  <c r="N7" i="6"/>
  <c r="N8" i="6"/>
  <c r="N10" i="6"/>
  <c r="N10" i="10"/>
  <c r="N9" i="10"/>
  <c r="N8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<sst xmlns="http://schemas.openxmlformats.org/spreadsheetml/2006/main" count="622" uniqueCount="197">
  <si>
    <t>General Gymnastics - Floor and Vault Competition</t>
  </si>
  <si>
    <t>Under 8 - Introductory</t>
  </si>
  <si>
    <t>Club</t>
  </si>
  <si>
    <t>Floor</t>
  </si>
  <si>
    <t>Rank</t>
  </si>
  <si>
    <t>Vault</t>
  </si>
  <si>
    <t>Total</t>
  </si>
  <si>
    <t>Team</t>
  </si>
  <si>
    <t>Under 8 - Intermediate</t>
  </si>
  <si>
    <t>Under 8 - Advanced</t>
  </si>
  <si>
    <t>Team Comp</t>
  </si>
  <si>
    <t>Under 10 - Introductory</t>
  </si>
  <si>
    <t>Under 10 – Intermediate</t>
  </si>
  <si>
    <t>Under 10 - Advanced</t>
  </si>
  <si>
    <t>Under 10 - Advanced Plus</t>
  </si>
  <si>
    <t>Under 12 - Introductory</t>
  </si>
  <si>
    <t>Brumby</t>
  </si>
  <si>
    <t>Under 12 - Intermediate</t>
  </si>
  <si>
    <t>Under 12 - Advanced</t>
  </si>
  <si>
    <t>Under 12 - Advanced Plus</t>
  </si>
  <si>
    <t>Allegro</t>
  </si>
  <si>
    <t>Ruby Minshall</t>
  </si>
  <si>
    <t>Destiny Flynn</t>
  </si>
  <si>
    <t xml:space="preserve"> </t>
  </si>
  <si>
    <t>Molly Simpson</t>
  </si>
  <si>
    <t>Imogen Cunningham</t>
  </si>
  <si>
    <t>Megan Gravel</t>
  </si>
  <si>
    <t>Grimsby &amp; District</t>
  </si>
  <si>
    <t>Esme Jack</t>
  </si>
  <si>
    <t>Teams</t>
  </si>
  <si>
    <t>Millie Johnstone</t>
  </si>
  <si>
    <t>Jessica Cottam</t>
  </si>
  <si>
    <t>Phoebe Grimes</t>
  </si>
  <si>
    <t>Ameira Ali</t>
  </si>
  <si>
    <t>Alice Sanderson</t>
  </si>
  <si>
    <t>Elly-Jane Sergent</t>
  </si>
  <si>
    <t>Jessica Walls</t>
  </si>
  <si>
    <t>Alexa Thomas</t>
  </si>
  <si>
    <t>Connie Dawson</t>
  </si>
  <si>
    <t>Milla Waugh</t>
  </si>
  <si>
    <t>Primrose Kirton</t>
  </si>
  <si>
    <t>Emme Shrimpton</t>
  </si>
  <si>
    <t>Lyla Hoy</t>
  </si>
  <si>
    <t>Elara Kaya</t>
  </si>
  <si>
    <t>Evie Halliday</t>
  </si>
  <si>
    <t>Rosie Carr</t>
  </si>
  <si>
    <t>Poppy Knapton</t>
  </si>
  <si>
    <t>Bethany Murr</t>
  </si>
  <si>
    <t>Morgan Taylor</t>
  </si>
  <si>
    <t>Ava Hornsey</t>
  </si>
  <si>
    <t>Isobel Roach</t>
  </si>
  <si>
    <t>Kacey Parkinson</t>
  </si>
  <si>
    <t>15 and over - Intermediate</t>
  </si>
  <si>
    <t>Ashleigh-Nicole Ives</t>
  </si>
  <si>
    <t>Daisy-Rae Johnson</t>
  </si>
  <si>
    <t>15 and over - Advanced</t>
  </si>
  <si>
    <t>Eva Jacklin</t>
  </si>
  <si>
    <t>15 and over - Advanced Plus</t>
  </si>
  <si>
    <t>U14 - Advanced Plus</t>
  </si>
  <si>
    <t>U14 - Advanced</t>
  </si>
  <si>
    <t>U14 - Intermediate</t>
  </si>
  <si>
    <t>Amelia Downie</t>
  </si>
  <si>
    <t>Gymnast</t>
  </si>
  <si>
    <t>No.</t>
  </si>
  <si>
    <t>Adult Champions</t>
  </si>
  <si>
    <t>Eleanor Pickett</t>
  </si>
  <si>
    <t>Blair Birchall</t>
  </si>
  <si>
    <t>Arabella Allison</t>
  </si>
  <si>
    <t>Ava Sembiante</t>
  </si>
  <si>
    <t>Ayda Proctor</t>
  </si>
  <si>
    <t>Lake Richardson</t>
  </si>
  <si>
    <t>Katie Allman</t>
  </si>
  <si>
    <t>Poppy-May Hall Clapton</t>
  </si>
  <si>
    <t>Emily Simpson</t>
  </si>
  <si>
    <t>Fleur  Amanda Birchall</t>
  </si>
  <si>
    <t>Lily Dunderdale</t>
  </si>
  <si>
    <t>Miley Mann</t>
  </si>
  <si>
    <t>Jessica Mangles</t>
  </si>
  <si>
    <t>Isla Compton</t>
  </si>
  <si>
    <t>Charley Coleman</t>
  </si>
  <si>
    <t>Emily Allan</t>
  </si>
  <si>
    <t>Alesha Peebles</t>
  </si>
  <si>
    <t>Isabel Banks</t>
  </si>
  <si>
    <t>Ariah Senior</t>
  </si>
  <si>
    <t>Sofia Devine</t>
  </si>
  <si>
    <t>Lily Grimes</t>
  </si>
  <si>
    <t>Layla Barrett</t>
  </si>
  <si>
    <t>Lily Barrett</t>
  </si>
  <si>
    <t>Isobelle Bainbridge</t>
  </si>
  <si>
    <t>Isla-Jane Watson</t>
  </si>
  <si>
    <t>Harper-Rose Drinkwater</t>
  </si>
  <si>
    <t>Samara Morley-Modest</t>
  </si>
  <si>
    <t>Harriet Lindsey</t>
  </si>
  <si>
    <t>Ivy Shipley Green</t>
  </si>
  <si>
    <t>Millie Fisher</t>
  </si>
  <si>
    <t>Ebony Grace Saunders</t>
  </si>
  <si>
    <t>Esme Grace Hamilton</t>
  </si>
  <si>
    <t>Scarlett Smith</t>
  </si>
  <si>
    <t>Willow Farrand</t>
  </si>
  <si>
    <t>Sofia - Xenia Bruma</t>
  </si>
  <si>
    <t>Evie Clark</t>
  </si>
  <si>
    <t>Aria Rayner</t>
  </si>
  <si>
    <t>Grace Bracha</t>
  </si>
  <si>
    <t>Doncaster</t>
  </si>
  <si>
    <t>Lily Forrest</t>
  </si>
  <si>
    <t>Penelope Betts</t>
  </si>
  <si>
    <t>Georgia Smith</t>
  </si>
  <si>
    <t>Millie Moran</t>
  </si>
  <si>
    <t>Felicity Ellison</t>
  </si>
  <si>
    <t>Sophia Hey</t>
  </si>
  <si>
    <t>Daisy Mahoney</t>
  </si>
  <si>
    <t>Evelyn Fairclough</t>
  </si>
  <si>
    <t>Edie Fox</t>
  </si>
  <si>
    <t>Isla Robinson</t>
  </si>
  <si>
    <t>Isla Hughes</t>
  </si>
  <si>
    <t>Alexa Smith</t>
  </si>
  <si>
    <t>Faith Martison</t>
  </si>
  <si>
    <t>Erin Poskitt</t>
  </si>
  <si>
    <t>Remmie-Mai Ashton</t>
  </si>
  <si>
    <t>Phoebe Deans</t>
  </si>
  <si>
    <t>Maddison Leesley</t>
  </si>
  <si>
    <t>Zuzanna Bekas</t>
  </si>
  <si>
    <t>Faith Stead</t>
  </si>
  <si>
    <t>India-Rose Marshall</t>
  </si>
  <si>
    <t>Elizabeth Carr</t>
  </si>
  <si>
    <t>Ada Marsh</t>
  </si>
  <si>
    <t>Pixie Gracanin</t>
  </si>
  <si>
    <t>Amy Hewitt</t>
  </si>
  <si>
    <t>Ebony R Brandt</t>
  </si>
  <si>
    <t>Kendal Louise Martin</t>
  </si>
  <si>
    <t>Hazel Bland</t>
  </si>
  <si>
    <t>Ivy Nicholls</t>
  </si>
  <si>
    <t>Grimsby</t>
  </si>
  <si>
    <t>Marcie Hobson</t>
  </si>
  <si>
    <t>Edie Palmer</t>
  </si>
  <si>
    <t>Olivia Phelps</t>
  </si>
  <si>
    <t>Sara Vahedipour</t>
  </si>
  <si>
    <t>Arya Cook</t>
  </si>
  <si>
    <t>Mia Grace Nelson</t>
  </si>
  <si>
    <t>Sally Gibson</t>
  </si>
  <si>
    <t>Freya Holmes</t>
  </si>
  <si>
    <t>Ruby Latus</t>
  </si>
  <si>
    <t>Lucia Thornton</t>
  </si>
  <si>
    <t>Emily Holden</t>
  </si>
  <si>
    <t>Olivia Purdy</t>
  </si>
  <si>
    <t>Gymmagic</t>
  </si>
  <si>
    <t>Autumn Smith</t>
  </si>
  <si>
    <t>Molly Dix</t>
  </si>
  <si>
    <t>Amalia Graca</t>
  </si>
  <si>
    <t>Evie Bryan</t>
  </si>
  <si>
    <t>Lizzie Garrett</t>
  </si>
  <si>
    <t>Matilda Weatherhead</t>
  </si>
  <si>
    <t>Emily Bennett</t>
  </si>
  <si>
    <t>Beaux Wardle</t>
  </si>
  <si>
    <t>Alice Pinches</t>
  </si>
  <si>
    <t>Ella-Jorgie Rothery</t>
  </si>
  <si>
    <t>Lyla Cater</t>
  </si>
  <si>
    <t>Molly Ryan</t>
  </si>
  <si>
    <t>Layla-Rose Holmes</t>
  </si>
  <si>
    <t>Summer Brogan</t>
  </si>
  <si>
    <t>Sophia Rhodes</t>
  </si>
  <si>
    <t>Karma Elshazly</t>
  </si>
  <si>
    <t>Evelyn Tasker</t>
  </si>
  <si>
    <t>Zariah Douglas</t>
  </si>
  <si>
    <t>Sofia Louden</t>
  </si>
  <si>
    <t>Rosie Cooke</t>
  </si>
  <si>
    <t>Emily Shepherd</t>
  </si>
  <si>
    <t>Lily Fairer</t>
  </si>
  <si>
    <t>Jessica Prideaux</t>
  </si>
  <si>
    <t>Rachel Cliff</t>
  </si>
  <si>
    <t>Orla Carlin</t>
  </si>
  <si>
    <t>Lily Thompson</t>
  </si>
  <si>
    <t>Eloise Horton</t>
  </si>
  <si>
    <t>Leah Fitzgerald</t>
  </si>
  <si>
    <t>Piper Hodgson</t>
  </si>
  <si>
    <t>Francesca Zienius</t>
  </si>
  <si>
    <t>Maya Sellers</t>
  </si>
  <si>
    <t>Harriet Arnott</t>
  </si>
  <si>
    <t>Beatrice Arnott</t>
  </si>
  <si>
    <t>Wolds</t>
  </si>
  <si>
    <t>Seren Baker</t>
  </si>
  <si>
    <t>Lauren Chapman</t>
  </si>
  <si>
    <t>Georgie Walker</t>
  </si>
  <si>
    <t>Freya Dibble</t>
  </si>
  <si>
    <t>Poppy Yeadon</t>
  </si>
  <si>
    <t>Alexis Hodgson</t>
  </si>
  <si>
    <t>Phoebe Baker</t>
  </si>
  <si>
    <t>Diana Cseh</t>
  </si>
  <si>
    <t>Anna Cseh</t>
  </si>
  <si>
    <t>Yorkshire Gymnastics Association, East Competition  - Sunday 28th April 2024</t>
  </si>
  <si>
    <t>Under 12 - Champions</t>
  </si>
  <si>
    <t>Under 14s - Introductory</t>
  </si>
  <si>
    <t>U14 - Champions</t>
  </si>
  <si>
    <t>Adult Intermediate</t>
  </si>
  <si>
    <t>[</t>
  </si>
  <si>
    <t xml:space="preserve"> xzz</t>
  </si>
  <si>
    <t>Under 8 - Advanced+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</si>
</sst>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\-#,##0.00\ "/>
  </numFmts>
  <fonts count="7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indexed="8"/>
      <name val="Calibri"/>
      <family val="2"/>
    </font>
    <font>
      <b/>
      <u/>
      <sz val="16"/>
      <color indexed="10"/>
      <name val="Calibri"/>
      <family val="2"/>
    </font>
    <font>
      <b/>
      <u/>
      <sz val="12"/>
      <color indexed="8"/>
      <name val="Calibri"/>
      <family val="2"/>
    </font>
    <font>
      <b/>
      <u/>
      <sz val="16"/>
      <color indexed="17"/>
      <name val="Calibri"/>
      <family val="2"/>
    </font>
    <font>
      <b/>
      <u/>
      <sz val="15"/>
      <color indexed="30"/>
      <name val="Calibri"/>
      <family val="2"/>
    </font>
    <font>
      <sz val="9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B050"/>
      <name val="Calibri"/>
      <family val="2"/>
      <scheme val="minor"/>
    </font>
    <font>
      <strike/>
      <sz val="11"/>
      <color indexed="8"/>
      <name val="Calibri"/>
      <family val="2"/>
    </font>
    <font>
      <sz val="10"/>
      <color rgb="FF7030A0"/>
      <name val="Calibri"/>
      <family val="2"/>
      <scheme val="minor"/>
    </font>
    <font>
      <strike/>
      <sz val="10"/>
      <color rgb="FF00B05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u/>
      <sz val="17"/>
      <color indexed="8"/>
      <name val="Calibri"/>
      <family val="2"/>
      <scheme val="minor"/>
    </font>
    <font>
      <b/>
      <u/>
      <sz val="17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b/>
      <u/>
      <sz val="10"/>
      <color indexed="17"/>
      <name val="Calibri"/>
      <family val="2"/>
      <scheme val="minor"/>
    </font>
    <font>
      <b/>
      <u/>
      <sz val="10"/>
      <color indexed="30"/>
      <name val="Calibri"/>
      <family val="2"/>
      <scheme val="minor"/>
    </font>
    <font>
      <strike/>
      <sz val="10"/>
      <color indexed="8"/>
      <name val="Calibri"/>
      <family val="2"/>
      <scheme val="minor"/>
    </font>
    <font>
      <b/>
      <strike/>
      <u/>
      <sz val="10"/>
      <color indexed="30"/>
      <name val="Calibri"/>
      <family val="2"/>
      <scheme val="minor"/>
    </font>
    <font>
      <b/>
      <strike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color indexed="30"/>
      <name val="Calibri"/>
      <family val="2"/>
      <scheme val="minor"/>
    </font>
    <font>
      <sz val="11"/>
      <color indexed="8"/>
      <name val="Calibri"/>
      <family val="2"/>
    </font>
    <font>
      <sz val="10"/>
      <color indexed="3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52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u/>
      <sz val="16"/>
      <color indexed="30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1"/>
      <color indexed="30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trike/>
      <sz val="11"/>
      <name val="Calibri"/>
      <family val="2"/>
      <scheme val="minor"/>
    </font>
    <font>
      <strike/>
      <sz val="10"/>
      <name val="Calibri"/>
      <family val="2"/>
      <scheme val="minor"/>
    </font>
    <font>
      <b/>
      <u/>
      <sz val="16"/>
      <color indexed="8"/>
      <name val="Calibri"/>
      <family val="2"/>
      <scheme val="minor"/>
    </font>
    <font>
      <b/>
      <u/>
      <sz val="16"/>
      <color indexed="10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u/>
      <sz val="16"/>
      <color indexed="17"/>
      <name val="Calibri"/>
      <family val="2"/>
      <scheme val="minor"/>
    </font>
    <font>
      <b/>
      <u/>
      <sz val="15"/>
      <color indexed="3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trike/>
      <sz val="11"/>
      <color theme="5" tint="-0.249977111117893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164" fontId="48" fillId="0" borderId="0" applyFont="0" applyFill="0" applyBorder="0" applyAlignment="0" applyProtection="0"/>
  </cellStyleXfs>
  <cellXfs count="24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" fontId="30" fillId="0" borderId="0" xfId="0" applyNumberFormat="1" applyFont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vertical="center"/>
    </xf>
    <xf numFmtId="0" fontId="26" fillId="0" borderId="0" xfId="41" applyAlignment="1">
      <alignment vertical="center"/>
    </xf>
    <xf numFmtId="0" fontId="27" fillId="0" borderId="0" xfId="41" applyFont="1" applyAlignment="1">
      <alignment vertical="center"/>
    </xf>
    <xf numFmtId="0" fontId="0" fillId="2" borderId="0" xfId="0" applyFill="1" applyAlignment="1">
      <alignment vertical="center"/>
    </xf>
    <xf numFmtId="14" fontId="26" fillId="0" borderId="0" xfId="41" applyNumberFormat="1" applyAlignment="1">
      <alignment vertical="center"/>
    </xf>
    <xf numFmtId="14" fontId="27" fillId="0" borderId="0" xfId="41" applyNumberFormat="1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/>
    <xf numFmtId="0" fontId="28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center"/>
    </xf>
    <xf numFmtId="1" fontId="28" fillId="0" borderId="0" xfId="0" applyNumberFormat="1" applyFont="1"/>
    <xf numFmtId="1" fontId="28" fillId="0" borderId="0" xfId="0" applyNumberFormat="1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" fontId="39" fillId="0" borderId="0" xfId="0" applyNumberFormat="1" applyFont="1" applyAlignment="1">
      <alignment horizontal="center" vertical="center" textRotation="90"/>
    </xf>
    <xf numFmtId="0" fontId="4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2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43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1" fontId="45" fillId="0" borderId="0" xfId="0" applyNumberFormat="1" applyFont="1" applyAlignment="1">
      <alignment horizontal="center" vertical="center" textRotation="90"/>
    </xf>
    <xf numFmtId="1" fontId="43" fillId="0" borderId="0" xfId="0" applyNumberFormat="1" applyFont="1" applyAlignment="1">
      <alignment horizontal="center" vertical="center"/>
    </xf>
    <xf numFmtId="2" fontId="43" fillId="0" borderId="0" xfId="0" applyNumberFormat="1" applyFont="1" applyAlignment="1">
      <alignment horizontal="center" vertical="center"/>
    </xf>
    <xf numFmtId="0" fontId="37" fillId="0" borderId="0" xfId="41" applyFont="1"/>
    <xf numFmtId="14" fontId="37" fillId="0" borderId="0" xfId="41" applyNumberFormat="1" applyFont="1"/>
    <xf numFmtId="0" fontId="37" fillId="0" borderId="0" xfId="41" applyFont="1" applyAlignment="1">
      <alignment vertical="center"/>
    </xf>
    <xf numFmtId="0" fontId="46" fillId="0" borderId="0" xfId="41" applyFont="1" applyAlignment="1">
      <alignment vertical="center"/>
    </xf>
    <xf numFmtId="0" fontId="28" fillId="0" borderId="0" xfId="0" applyFont="1" applyAlignment="1">
      <alignment horizontal="left" vertical="center"/>
    </xf>
    <xf numFmtId="1" fontId="28" fillId="0" borderId="0" xfId="0" applyNumberFormat="1" applyFont="1" applyAlignment="1">
      <alignment vertical="center"/>
    </xf>
    <xf numFmtId="0" fontId="29" fillId="0" borderId="0" xfId="41" applyFont="1" applyAlignment="1">
      <alignment vertical="center"/>
    </xf>
    <xf numFmtId="0" fontId="46" fillId="0" borderId="0" xfId="0" applyFont="1" applyAlignment="1">
      <alignment vertical="center"/>
    </xf>
    <xf numFmtId="1" fontId="28" fillId="35" borderId="0" xfId="0" applyNumberFormat="1" applyFont="1" applyFill="1" applyAlignment="1">
      <alignment horizontal="center" vertical="center"/>
    </xf>
    <xf numFmtId="1" fontId="28" fillId="36" borderId="0" xfId="0" applyNumberFormat="1" applyFont="1" applyFill="1" applyAlignment="1">
      <alignment horizontal="center" vertical="center"/>
    </xf>
    <xf numFmtId="2" fontId="37" fillId="36" borderId="0" xfId="0" applyNumberFormat="1" applyFont="1" applyFill="1" applyAlignment="1">
      <alignment horizontal="center" vertical="center"/>
    </xf>
    <xf numFmtId="2" fontId="37" fillId="35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1" fontId="42" fillId="0" borderId="0" xfId="0" applyNumberFormat="1" applyFont="1" applyAlignment="1">
      <alignment vertical="center"/>
    </xf>
    <xf numFmtId="0" fontId="28" fillId="37" borderId="0" xfId="0" applyFont="1" applyFill="1" applyAlignment="1">
      <alignment horizontal="center" vertical="center" wrapText="1"/>
    </xf>
    <xf numFmtId="1" fontId="28" fillId="37" borderId="0" xfId="0" applyNumberFormat="1" applyFont="1" applyFill="1" applyAlignment="1">
      <alignment horizontal="left" vertical="center"/>
    </xf>
    <xf numFmtId="2" fontId="28" fillId="37" borderId="0" xfId="0" applyNumberFormat="1" applyFont="1" applyFill="1" applyAlignment="1">
      <alignment horizontal="center" vertical="center"/>
    </xf>
    <xf numFmtId="1" fontId="46" fillId="36" borderId="0" xfId="0" applyNumberFormat="1" applyFont="1" applyFill="1" applyAlignment="1">
      <alignment horizontal="left" vertical="center"/>
    </xf>
    <xf numFmtId="1" fontId="42" fillId="36" borderId="0" xfId="0" applyNumberFormat="1" applyFont="1" applyFill="1" applyAlignment="1">
      <alignment vertical="center"/>
    </xf>
    <xf numFmtId="164" fontId="28" fillId="0" borderId="0" xfId="63" applyFont="1" applyAlignment="1">
      <alignment horizontal="center" vertical="center"/>
    </xf>
    <xf numFmtId="165" fontId="49" fillId="36" borderId="0" xfId="63" applyNumberFormat="1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8" fillId="3" borderId="0" xfId="0" applyFont="1" applyFill="1" applyAlignment="1">
      <alignment vertical="center"/>
    </xf>
    <xf numFmtId="1" fontId="46" fillId="0" borderId="0" xfId="0" applyNumberFormat="1" applyFont="1" applyAlignment="1">
      <alignment horizontal="center" vertical="center"/>
    </xf>
    <xf numFmtId="2" fontId="4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2" fontId="28" fillId="0" borderId="0" xfId="0" applyNumberFormat="1" applyFont="1" applyAlignment="1">
      <alignment vertical="center"/>
    </xf>
    <xf numFmtId="2" fontId="43" fillId="0" borderId="0" xfId="0" applyNumberFormat="1" applyFont="1" applyAlignment="1">
      <alignment vertical="center"/>
    </xf>
    <xf numFmtId="0" fontId="28" fillId="2" borderId="0" xfId="0" applyFont="1" applyFill="1"/>
    <xf numFmtId="1" fontId="31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36" borderId="0" xfId="0" applyFont="1" applyFill="1" applyAlignment="1">
      <alignment horizontal="center" vertical="center" wrapText="1"/>
    </xf>
    <xf numFmtId="0" fontId="46" fillId="36" borderId="0" xfId="0" applyFont="1" applyFill="1" applyAlignment="1">
      <alignment horizontal="center" vertical="center"/>
    </xf>
    <xf numFmtId="0" fontId="46" fillId="37" borderId="0" xfId="0" applyFont="1" applyFill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1" fontId="39" fillId="2" borderId="0" xfId="0" applyNumberFormat="1" applyFont="1" applyFill="1" applyAlignment="1">
      <alignment horizontal="center" vertical="center" textRotation="90"/>
    </xf>
    <xf numFmtId="14" fontId="37" fillId="0" borderId="0" xfId="41" applyNumberFormat="1" applyFont="1" applyAlignment="1">
      <alignment vertical="center"/>
    </xf>
    <xf numFmtId="1" fontId="28" fillId="2" borderId="0" xfId="0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2" fontId="28" fillId="0" borderId="0" xfId="0" applyNumberFormat="1" applyFont="1"/>
    <xf numFmtId="0" fontId="29" fillId="0" borderId="0" xfId="41" applyFont="1"/>
    <xf numFmtId="14" fontId="29" fillId="0" borderId="0" xfId="41" applyNumberFormat="1" applyFont="1"/>
    <xf numFmtId="0" fontId="46" fillId="0" borderId="0" xfId="0" applyFont="1" applyAlignment="1">
      <alignment horizontal="center"/>
    </xf>
    <xf numFmtId="2" fontId="28" fillId="36" borderId="0" xfId="0" applyNumberFormat="1" applyFont="1" applyFill="1" applyAlignment="1">
      <alignment horizontal="center" vertical="center"/>
    </xf>
    <xf numFmtId="1" fontId="44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54" fillId="0" borderId="0" xfId="0" applyFont="1"/>
    <xf numFmtId="0" fontId="57" fillId="0" borderId="0" xfId="0" applyFont="1"/>
    <xf numFmtId="0" fontId="57" fillId="39" borderId="0" xfId="0" applyFont="1" applyFill="1"/>
    <xf numFmtId="0" fontId="46" fillId="39" borderId="0" xfId="0" applyFont="1" applyFill="1" applyAlignment="1">
      <alignment horizontal="center" vertical="center"/>
    </xf>
    <xf numFmtId="1" fontId="28" fillId="39" borderId="0" xfId="0" applyNumberFormat="1" applyFont="1" applyFill="1" applyAlignment="1">
      <alignment horizontal="center" vertical="center"/>
    </xf>
    <xf numFmtId="2" fontId="37" fillId="39" borderId="0" xfId="0" applyNumberFormat="1" applyFont="1" applyFill="1" applyAlignment="1">
      <alignment horizontal="center" vertical="center"/>
    </xf>
    <xf numFmtId="2" fontId="28" fillId="39" borderId="0" xfId="0" applyNumberFormat="1" applyFont="1" applyFill="1" applyAlignment="1">
      <alignment horizontal="center" vertical="center"/>
    </xf>
    <xf numFmtId="1" fontId="28" fillId="37" borderId="0" xfId="0" applyNumberFormat="1" applyFont="1" applyFill="1" applyAlignment="1">
      <alignment horizontal="center" vertical="center"/>
    </xf>
    <xf numFmtId="0" fontId="57" fillId="35" borderId="0" xfId="0" applyFont="1" applyFill="1"/>
    <xf numFmtId="0" fontId="46" fillId="35" borderId="0" xfId="0" applyFont="1" applyFill="1" applyAlignment="1">
      <alignment horizontal="center" vertical="center" wrapText="1"/>
    </xf>
    <xf numFmtId="0" fontId="57" fillId="36" borderId="0" xfId="0" applyFont="1" applyFill="1"/>
    <xf numFmtId="0" fontId="0" fillId="37" borderId="0" xfId="0" applyFill="1"/>
    <xf numFmtId="2" fontId="28" fillId="35" borderId="0" xfId="0" applyNumberFormat="1" applyFont="1" applyFill="1" applyAlignment="1">
      <alignment horizontal="center" vertical="center"/>
    </xf>
    <xf numFmtId="0" fontId="46" fillId="40" borderId="0" xfId="0" applyFont="1" applyFill="1" applyAlignment="1">
      <alignment horizontal="left" vertical="center"/>
    </xf>
    <xf numFmtId="0" fontId="57" fillId="40" borderId="0" xfId="0" applyFont="1" applyFill="1"/>
    <xf numFmtId="0" fontId="46" fillId="40" borderId="0" xfId="0" applyFont="1" applyFill="1" applyAlignment="1">
      <alignment horizontal="left" vertical="center" wrapText="1"/>
    </xf>
    <xf numFmtId="2" fontId="28" fillId="40" borderId="0" xfId="0" applyNumberFormat="1" applyFont="1" applyFill="1" applyAlignment="1">
      <alignment horizontal="left" vertical="center"/>
    </xf>
    <xf numFmtId="2" fontId="37" fillId="40" borderId="0" xfId="0" applyNumberFormat="1" applyFont="1" applyFill="1" applyAlignment="1">
      <alignment horizontal="center" vertical="center"/>
    </xf>
    <xf numFmtId="1" fontId="28" fillId="40" borderId="0" xfId="0" applyNumberFormat="1" applyFont="1" applyFill="1" applyAlignment="1">
      <alignment horizontal="center" vertical="center"/>
    </xf>
    <xf numFmtId="0" fontId="33" fillId="36" borderId="0" xfId="0" applyFont="1" applyFill="1"/>
    <xf numFmtId="0" fontId="57" fillId="41" borderId="0" xfId="0" applyFont="1" applyFill="1"/>
    <xf numFmtId="0" fontId="46" fillId="41" borderId="0" xfId="0" applyFont="1" applyFill="1" applyAlignment="1">
      <alignment horizontal="center" vertical="center"/>
    </xf>
    <xf numFmtId="1" fontId="28" fillId="41" borderId="0" xfId="0" applyNumberFormat="1" applyFont="1" applyFill="1" applyAlignment="1">
      <alignment horizontal="left" vertical="center"/>
    </xf>
    <xf numFmtId="2" fontId="28" fillId="41" borderId="0" xfId="0" applyNumberFormat="1" applyFont="1" applyFill="1" applyAlignment="1">
      <alignment horizontal="center" vertical="center"/>
    </xf>
    <xf numFmtId="165" fontId="37" fillId="41" borderId="0" xfId="63" applyNumberFormat="1" applyFont="1" applyFill="1" applyAlignment="1">
      <alignment horizontal="center" vertical="center"/>
    </xf>
    <xf numFmtId="0" fontId="57" fillId="42" borderId="0" xfId="0" applyFont="1" applyFill="1"/>
    <xf numFmtId="0" fontId="46" fillId="42" borderId="0" xfId="0" applyFont="1" applyFill="1" applyAlignment="1">
      <alignment horizontal="left" vertical="center"/>
    </xf>
    <xf numFmtId="0" fontId="57" fillId="42" borderId="0" xfId="0" applyFont="1" applyFill="1" applyAlignment="1">
      <alignment vertical="center"/>
    </xf>
    <xf numFmtId="2" fontId="28" fillId="42" borderId="0" xfId="0" applyNumberFormat="1" applyFont="1" applyFill="1" applyAlignment="1">
      <alignment horizontal="left" vertical="center"/>
    </xf>
    <xf numFmtId="2" fontId="37" fillId="42" borderId="0" xfId="0" applyNumberFormat="1" applyFont="1" applyFill="1" applyAlignment="1">
      <alignment horizontal="center" vertical="center"/>
    </xf>
    <xf numFmtId="0" fontId="46" fillId="42" borderId="0" xfId="0" applyFont="1" applyFill="1" applyAlignment="1">
      <alignment horizontal="center" vertical="center" wrapText="1"/>
    </xf>
    <xf numFmtId="0" fontId="46" fillId="42" borderId="0" xfId="0" applyFont="1" applyFill="1" applyAlignment="1">
      <alignment horizontal="center" vertical="center"/>
    </xf>
    <xf numFmtId="1" fontId="28" fillId="42" borderId="0" xfId="0" applyNumberFormat="1" applyFont="1" applyFill="1" applyAlignment="1">
      <alignment horizontal="center" vertical="center"/>
    </xf>
    <xf numFmtId="2" fontId="28" fillId="42" borderId="0" xfId="0" applyNumberFormat="1" applyFont="1" applyFill="1" applyAlignment="1">
      <alignment horizontal="center" vertical="center"/>
    </xf>
    <xf numFmtId="165" fontId="28" fillId="42" borderId="0" xfId="63" applyNumberFormat="1" applyFont="1" applyFill="1" applyAlignment="1">
      <alignment horizontal="center" vertical="center"/>
    </xf>
    <xf numFmtId="0" fontId="28" fillId="37" borderId="0" xfId="0" applyFont="1" applyFill="1" applyAlignment="1">
      <alignment horizontal="center" vertical="center"/>
    </xf>
    <xf numFmtId="0" fontId="46" fillId="42" borderId="0" xfId="41" applyFont="1" applyFill="1"/>
    <xf numFmtId="0" fontId="46" fillId="42" borderId="0" xfId="0" applyFont="1" applyFill="1"/>
    <xf numFmtId="1" fontId="46" fillId="36" borderId="0" xfId="0" applyNumberFormat="1" applyFont="1" applyFill="1" applyAlignment="1">
      <alignment vertical="center"/>
    </xf>
    <xf numFmtId="0" fontId="55" fillId="41" borderId="0" xfId="0" applyFont="1" applyFill="1"/>
    <xf numFmtId="0" fontId="28" fillId="41" borderId="0" xfId="0" applyFont="1" applyFill="1" applyAlignment="1">
      <alignment horizontal="center" vertical="center" wrapText="1"/>
    </xf>
    <xf numFmtId="165" fontId="37" fillId="42" borderId="0" xfId="63" applyNumberFormat="1" applyFont="1" applyFill="1" applyAlignment="1">
      <alignment horizontal="center" vertical="center"/>
    </xf>
    <xf numFmtId="0" fontId="46" fillId="40" borderId="0" xfId="0" applyFont="1" applyFill="1" applyAlignment="1">
      <alignment horizontal="center" vertical="center" wrapText="1"/>
    </xf>
    <xf numFmtId="1" fontId="28" fillId="40" borderId="0" xfId="0" applyNumberFormat="1" applyFont="1" applyFill="1" applyAlignment="1">
      <alignment horizontal="left" vertical="center"/>
    </xf>
    <xf numFmtId="165" fontId="37" fillId="40" borderId="0" xfId="63" applyNumberFormat="1" applyFont="1" applyFill="1" applyAlignment="1">
      <alignment horizontal="center" vertical="center"/>
    </xf>
    <xf numFmtId="0" fontId="57" fillId="38" borderId="0" xfId="0" applyFont="1" applyFill="1"/>
    <xf numFmtId="0" fontId="46" fillId="38" borderId="0" xfId="0" applyFont="1" applyFill="1" applyAlignment="1">
      <alignment horizontal="center" vertical="center" wrapText="1"/>
    </xf>
    <xf numFmtId="0" fontId="28" fillId="38" borderId="0" xfId="0" applyFont="1" applyFill="1"/>
    <xf numFmtId="0" fontId="56" fillId="36" borderId="0" xfId="0" applyFont="1" applyFill="1"/>
    <xf numFmtId="0" fontId="46" fillId="41" borderId="0" xfId="0" applyFont="1" applyFill="1" applyAlignment="1">
      <alignment horizontal="center" vertical="center" wrapText="1"/>
    </xf>
    <xf numFmtId="0" fontId="46" fillId="41" borderId="0" xfId="0" applyFont="1" applyFill="1" applyAlignment="1">
      <alignment horizontal="center"/>
    </xf>
    <xf numFmtId="0" fontId="28" fillId="41" borderId="0" xfId="0" applyFont="1" applyFill="1"/>
    <xf numFmtId="0" fontId="28" fillId="37" borderId="0" xfId="0" applyFont="1" applyFill="1" applyAlignment="1">
      <alignment horizontal="center"/>
    </xf>
    <xf numFmtId="2" fontId="46" fillId="36" borderId="0" xfId="63" applyNumberFormat="1" applyFont="1" applyFill="1" applyAlignment="1">
      <alignment horizontal="right" vertical="center"/>
    </xf>
    <xf numFmtId="2" fontId="37" fillId="37" borderId="0" xfId="63" applyNumberFormat="1" applyFont="1" applyFill="1" applyAlignment="1">
      <alignment horizontal="right" vertical="center"/>
    </xf>
    <xf numFmtId="2" fontId="28" fillId="38" borderId="0" xfId="63" applyNumberFormat="1" applyFont="1" applyFill="1" applyAlignment="1">
      <alignment horizontal="right"/>
    </xf>
    <xf numFmtId="2" fontId="28" fillId="41" borderId="0" xfId="63" applyNumberFormat="1" applyFont="1" applyFill="1" applyAlignment="1">
      <alignment horizontal="right"/>
    </xf>
    <xf numFmtId="1" fontId="28" fillId="37" borderId="0" xfId="0" applyNumberFormat="1" applyFont="1" applyFill="1" applyAlignment="1">
      <alignment vertical="center"/>
    </xf>
    <xf numFmtId="1" fontId="28" fillId="38" borderId="0" xfId="0" applyNumberFormat="1" applyFont="1" applyFill="1"/>
    <xf numFmtId="1" fontId="28" fillId="41" borderId="0" xfId="0" applyNumberFormat="1" applyFont="1" applyFill="1"/>
    <xf numFmtId="0" fontId="57" fillId="38" borderId="0" xfId="0" applyFont="1" applyFill="1" applyAlignment="1">
      <alignment vertical="center"/>
    </xf>
    <xf numFmtId="1" fontId="46" fillId="42" borderId="0" xfId="0" applyNumberFormat="1" applyFont="1" applyFill="1" applyAlignment="1">
      <alignment vertical="center"/>
    </xf>
    <xf numFmtId="1" fontId="42" fillId="42" borderId="0" xfId="0" applyNumberFormat="1" applyFont="1" applyFill="1" applyAlignment="1">
      <alignment vertical="center"/>
    </xf>
    <xf numFmtId="2" fontId="46" fillId="42" borderId="0" xfId="63" applyNumberFormat="1" applyFont="1" applyFill="1" applyAlignment="1">
      <alignment horizontal="right" vertical="center"/>
    </xf>
    <xf numFmtId="1" fontId="46" fillId="42" borderId="0" xfId="0" applyNumberFormat="1" applyFont="1" applyFill="1" applyAlignment="1">
      <alignment horizontal="center" vertical="center"/>
    </xf>
    <xf numFmtId="0" fontId="57" fillId="41" borderId="0" xfId="0" applyFont="1" applyFill="1" applyAlignment="1">
      <alignment vertical="center"/>
    </xf>
    <xf numFmtId="1" fontId="46" fillId="41" borderId="0" xfId="0" applyNumberFormat="1" applyFont="1" applyFill="1" applyAlignment="1">
      <alignment horizontal="center" vertical="center"/>
    </xf>
    <xf numFmtId="0" fontId="33" fillId="37" borderId="0" xfId="0" applyFont="1" applyFill="1" applyAlignment="1">
      <alignment vertical="center"/>
    </xf>
    <xf numFmtId="1" fontId="46" fillId="37" borderId="0" xfId="0" applyNumberFormat="1" applyFont="1" applyFill="1" applyAlignment="1">
      <alignment horizontal="center" vertical="center"/>
    </xf>
    <xf numFmtId="0" fontId="2" fillId="0" borderId="0" xfId="41" applyFont="1" applyAlignment="1">
      <alignment vertical="center"/>
    </xf>
    <xf numFmtId="14" fontId="2" fillId="0" borderId="0" xfId="41" applyNumberFormat="1" applyFont="1" applyAlignment="1">
      <alignment vertical="center"/>
    </xf>
    <xf numFmtId="1" fontId="46" fillId="0" borderId="0" xfId="0" applyNumberFormat="1" applyFont="1" applyAlignment="1">
      <alignment horizontal="left" vertical="center"/>
    </xf>
    <xf numFmtId="165" fontId="49" fillId="0" borderId="0" xfId="63" applyNumberFormat="1" applyFont="1" applyFill="1" applyAlignment="1">
      <alignment horizontal="center" vertical="center"/>
    </xf>
    <xf numFmtId="0" fontId="46" fillId="37" borderId="0" xfId="0" applyFont="1" applyFill="1" applyAlignment="1">
      <alignment horizontal="center"/>
    </xf>
    <xf numFmtId="165" fontId="28" fillId="38" borderId="0" xfId="0" applyNumberFormat="1" applyFont="1" applyFill="1" applyAlignment="1">
      <alignment horizontal="right"/>
    </xf>
    <xf numFmtId="165" fontId="28" fillId="37" borderId="0" xfId="0" applyNumberFormat="1" applyFont="1" applyFill="1" applyAlignment="1">
      <alignment horizontal="right" vertical="center"/>
    </xf>
    <xf numFmtId="1" fontId="46" fillId="42" borderId="0" xfId="0" applyNumberFormat="1" applyFont="1" applyFill="1" applyAlignment="1">
      <alignment horizontal="left" vertical="center"/>
    </xf>
    <xf numFmtId="1" fontId="58" fillId="36" borderId="0" xfId="0" applyNumberFormat="1" applyFont="1" applyFill="1" applyAlignment="1">
      <alignment vertical="center"/>
    </xf>
    <xf numFmtId="165" fontId="46" fillId="36" borderId="0" xfId="63" applyNumberFormat="1" applyFont="1" applyFill="1" applyAlignment="1">
      <alignment horizontal="right" vertical="center"/>
    </xf>
    <xf numFmtId="165" fontId="46" fillId="42" borderId="0" xfId="63" applyNumberFormat="1" applyFont="1" applyFill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2" fontId="34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0" fontId="34" fillId="2" borderId="0" xfId="0" applyFont="1" applyFill="1" applyAlignment="1">
      <alignment vertical="center"/>
    </xf>
    <xf numFmtId="1" fontId="60" fillId="0" borderId="0" xfId="0" applyNumberFormat="1" applyFont="1" applyAlignment="1">
      <alignment horizontal="center" vertical="center" textRotation="90"/>
    </xf>
    <xf numFmtId="0" fontId="46" fillId="38" borderId="0" xfId="0" applyFont="1" applyFill="1" applyAlignment="1">
      <alignment horizontal="left" vertical="center" wrapText="1"/>
    </xf>
    <xf numFmtId="1" fontId="59" fillId="0" borderId="0" xfId="0" applyNumberFormat="1" applyFont="1" applyAlignment="1">
      <alignment vertical="center"/>
    </xf>
    <xf numFmtId="1" fontId="46" fillId="38" borderId="0" xfId="0" applyNumberFormat="1" applyFont="1" applyFill="1" applyAlignment="1">
      <alignment horizontal="left" vertical="center"/>
    </xf>
    <xf numFmtId="165" fontId="46" fillId="38" borderId="0" xfId="63" applyNumberFormat="1" applyFont="1" applyFill="1" applyAlignment="1">
      <alignment horizontal="right" vertical="center"/>
    </xf>
    <xf numFmtId="0" fontId="46" fillId="36" borderId="0" xfId="0" applyFont="1" applyFill="1" applyAlignment="1">
      <alignment horizontal="left"/>
    </xf>
    <xf numFmtId="0" fontId="28" fillId="37" borderId="0" xfId="0" applyFont="1" applyFill="1" applyAlignment="1">
      <alignment horizontal="left"/>
    </xf>
    <xf numFmtId="1" fontId="46" fillId="37" borderId="0" xfId="0" applyNumberFormat="1" applyFont="1" applyFill="1" applyAlignment="1">
      <alignment horizontal="left" vertical="center"/>
    </xf>
    <xf numFmtId="165" fontId="46" fillId="37" borderId="0" xfId="63" applyNumberFormat="1" applyFont="1" applyFill="1" applyAlignment="1">
      <alignment horizontal="right" vertical="center"/>
    </xf>
    <xf numFmtId="0" fontId="30" fillId="0" borderId="0" xfId="0" applyFont="1"/>
    <xf numFmtId="0" fontId="43" fillId="0" borderId="0" xfId="0" applyFont="1"/>
    <xf numFmtId="0" fontId="61" fillId="36" borderId="0" xfId="0" applyFont="1" applyFill="1"/>
    <xf numFmtId="0" fontId="62" fillId="36" borderId="0" xfId="0" applyFont="1" applyFill="1" applyAlignment="1">
      <alignment horizontal="center" vertical="center"/>
    </xf>
    <xf numFmtId="0" fontId="38" fillId="0" borderId="0" xfId="0" applyFont="1"/>
    <xf numFmtId="0" fontId="28" fillId="43" borderId="0" xfId="0" applyFont="1" applyFill="1" applyAlignment="1">
      <alignment vertical="center"/>
    </xf>
    <xf numFmtId="0" fontId="0" fillId="43" borderId="0" xfId="0" applyFill="1"/>
    <xf numFmtId="2" fontId="28" fillId="37" borderId="0" xfId="63" applyNumberFormat="1" applyFont="1" applyFill="1" applyAlignment="1">
      <alignment horizontal="center" vertical="center"/>
    </xf>
    <xf numFmtId="0" fontId="34" fillId="0" borderId="0" xfId="0" applyFont="1" applyAlignment="1">
      <alignment horizontal="left" vertical="center"/>
    </xf>
    <xf numFmtId="1" fontId="34" fillId="0" borderId="0" xfId="0" applyNumberFormat="1" applyFont="1" applyAlignment="1">
      <alignment vertical="center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1" fontId="65" fillId="0" borderId="0" xfId="0" applyNumberFormat="1" applyFont="1" applyAlignment="1">
      <alignment horizontal="center" vertical="center" textRotation="90"/>
    </xf>
    <xf numFmtId="0" fontId="6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1" fontId="67" fillId="0" borderId="0" xfId="0" applyNumberFormat="1" applyFont="1" applyAlignment="1">
      <alignment vertical="center"/>
    </xf>
    <xf numFmtId="0" fontId="1" fillId="0" borderId="0" xfId="41" applyFont="1" applyAlignment="1">
      <alignment vertical="center"/>
    </xf>
    <xf numFmtId="14" fontId="1" fillId="0" borderId="0" xfId="41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68" fillId="0" borderId="0" xfId="0" applyFont="1" applyAlignment="1">
      <alignment horizontal="center" vertical="center" wrapText="1"/>
    </xf>
    <xf numFmtId="1" fontId="55" fillId="0" borderId="0" xfId="0" applyNumberFormat="1" applyFont="1" applyAlignment="1">
      <alignment horizontal="center" vertical="center"/>
    </xf>
    <xf numFmtId="2" fontId="55" fillId="0" borderId="0" xfId="0" applyNumberFormat="1" applyFont="1" applyAlignment="1">
      <alignment horizontal="center" vertical="center"/>
    </xf>
    <xf numFmtId="0" fontId="69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1" fontId="69" fillId="0" borderId="0" xfId="0" applyNumberFormat="1" applyFont="1" applyAlignment="1">
      <alignment horizontal="center" vertical="center"/>
    </xf>
    <xf numFmtId="2" fontId="69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1" fontId="71" fillId="0" borderId="0" xfId="0" applyNumberFormat="1" applyFont="1" applyAlignment="1">
      <alignment horizontal="center" vertical="center"/>
    </xf>
    <xf numFmtId="2" fontId="71" fillId="0" borderId="0" xfId="0" applyNumberFormat="1" applyFont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72" fillId="36" borderId="0" xfId="0" applyFont="1" applyFill="1"/>
    <xf numFmtId="0" fontId="0" fillId="36" borderId="0" xfId="0" applyFill="1"/>
    <xf numFmtId="0" fontId="61" fillId="42" borderId="0" xfId="0" applyFont="1" applyFill="1"/>
    <xf numFmtId="0" fontId="62" fillId="42" borderId="0" xfId="0" applyFont="1" applyFill="1" applyAlignment="1">
      <alignment horizontal="center" vertical="center" wrapText="1"/>
    </xf>
    <xf numFmtId="0" fontId="30" fillId="37" borderId="0" xfId="0" applyFont="1" applyFill="1"/>
    <xf numFmtId="0" fontId="43" fillId="37" borderId="0" xfId="0" applyFont="1" applyFill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1" fontId="42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" fontId="47" fillId="0" borderId="0" xfId="0" applyNumberFormat="1" applyFont="1" applyAlignment="1">
      <alignment horizontal="center" vertical="center"/>
    </xf>
    <xf numFmtId="1" fontId="67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53" fillId="0" borderId="0" xfId="0" applyNumberFormat="1" applyFont="1" applyAlignment="1">
      <alignment horizontal="center" vertical="center"/>
    </xf>
    <xf numFmtId="1" fontId="59" fillId="0" borderId="0" xfId="0" applyNumberFormat="1" applyFont="1" applyAlignment="1">
      <alignment horizontal="center" vertical="center"/>
    </xf>
  </cellXfs>
  <cellStyles count="64">
    <cellStyle name="20% - Accent1" xfId="18" builtinId="30" customBuiltin="1"/>
    <cellStyle name="20% - Accent1 2" xfId="45" xr:uid="{00000000-0005-0000-0000-000001000000}"/>
    <cellStyle name="20% - Accent2" xfId="22" builtinId="34" customBuiltin="1"/>
    <cellStyle name="20% - Accent2 2" xfId="48" xr:uid="{00000000-0005-0000-0000-000003000000}"/>
    <cellStyle name="20% - Accent3" xfId="26" builtinId="38" customBuiltin="1"/>
    <cellStyle name="20% - Accent3 2" xfId="51" xr:uid="{00000000-0005-0000-0000-000005000000}"/>
    <cellStyle name="20% - Accent4" xfId="30" builtinId="42" customBuiltin="1"/>
    <cellStyle name="20% - Accent4 2" xfId="54" xr:uid="{00000000-0005-0000-0000-000007000000}"/>
    <cellStyle name="20% - Accent5" xfId="34" builtinId="46" customBuiltin="1"/>
    <cellStyle name="20% - Accent5 2" xfId="57" xr:uid="{00000000-0005-0000-0000-000009000000}"/>
    <cellStyle name="20% - Accent6" xfId="38" builtinId="50" customBuiltin="1"/>
    <cellStyle name="20% - Accent6 2" xfId="60" xr:uid="{00000000-0005-0000-0000-00000B000000}"/>
    <cellStyle name="40% - Accent1" xfId="19" builtinId="31" customBuiltin="1"/>
    <cellStyle name="40% - Accent1 2" xfId="46" xr:uid="{00000000-0005-0000-0000-00000D000000}"/>
    <cellStyle name="40% - Accent2" xfId="23" builtinId="35" customBuiltin="1"/>
    <cellStyle name="40% - Accent2 2" xfId="49" xr:uid="{00000000-0005-0000-0000-00000F000000}"/>
    <cellStyle name="40% - Accent3" xfId="27" builtinId="39" customBuiltin="1"/>
    <cellStyle name="40% - Accent3 2" xfId="52" xr:uid="{00000000-0005-0000-0000-000011000000}"/>
    <cellStyle name="40% - Accent4" xfId="31" builtinId="43" customBuiltin="1"/>
    <cellStyle name="40% - Accent4 2" xfId="55" xr:uid="{00000000-0005-0000-0000-000013000000}"/>
    <cellStyle name="40% - Accent5" xfId="35" builtinId="47" customBuiltin="1"/>
    <cellStyle name="40% - Accent5 2" xfId="58" xr:uid="{00000000-0005-0000-0000-000015000000}"/>
    <cellStyle name="40% - Accent6" xfId="39" builtinId="51" customBuiltin="1"/>
    <cellStyle name="40% - Accent6 2" xfId="61" xr:uid="{00000000-0005-0000-0000-000017000000}"/>
    <cellStyle name="60% - Accent1" xfId="20" builtinId="32" customBuiltin="1"/>
    <cellStyle name="60% - Accent1 2" xfId="47" xr:uid="{00000000-0005-0000-0000-000019000000}"/>
    <cellStyle name="60% - Accent2" xfId="24" builtinId="36" customBuiltin="1"/>
    <cellStyle name="60% - Accent2 2" xfId="50" xr:uid="{00000000-0005-0000-0000-00001B000000}"/>
    <cellStyle name="60% - Accent3" xfId="28" builtinId="40" customBuiltin="1"/>
    <cellStyle name="60% - Accent3 2" xfId="53" xr:uid="{00000000-0005-0000-0000-00001D000000}"/>
    <cellStyle name="60% - Accent4" xfId="32" builtinId="44" customBuiltin="1"/>
    <cellStyle name="60% - Accent4 2" xfId="56" xr:uid="{00000000-0005-0000-0000-00001F000000}"/>
    <cellStyle name="60% - Accent5" xfId="36" builtinId="48" customBuiltin="1"/>
    <cellStyle name="60% - Accent5 2" xfId="59" xr:uid="{00000000-0005-0000-0000-000021000000}"/>
    <cellStyle name="60% - Accent6" xfId="40" builtinId="52" customBuiltin="1"/>
    <cellStyle name="60% - Accent6 2" xfId="62" xr:uid="{00000000-0005-0000-0000-000023000000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63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8000000}"/>
    <cellStyle name="Normal 3" xfId="43" xr:uid="{00000000-0005-0000-0000-000039000000}"/>
    <cellStyle name="Note 2" xfId="42" xr:uid="{00000000-0005-0000-0000-00003A000000}"/>
    <cellStyle name="Note 3" xfId="44" xr:uid="{00000000-0005-0000-0000-00003B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204"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3EF897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3EF897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3EF897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3EF897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3EF897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3EF897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3EF897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3EF897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3EF897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3EF897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3EF897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3EF897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3EF897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3EF897"/>
        </patternFill>
      </fill>
    </dxf>
    <dxf>
      <fill>
        <patternFill>
          <bgColor theme="5" tint="-0.24994659260841701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EF897"/>
      <color rgb="FFFF66FF"/>
      <color rgb="FFFF7C80"/>
      <color rgb="FFFFFF66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opLeftCell="A4" zoomScale="140" zoomScaleNormal="100" workbookViewId="0">
      <selection activeCell="B14" sqref="B14:C14"/>
    </sheetView>
  </sheetViews>
  <sheetFormatPr baseColWidth="10" defaultColWidth="9" defaultRowHeight="14" x14ac:dyDescent="0.2"/>
  <cols>
    <col min="1" max="1" width="5" style="26" customWidth="1"/>
    <col min="2" max="2" width="19.6640625" style="26" bestFit="1" customWidth="1"/>
    <col min="3" max="9" width="9" style="26" customWidth="1"/>
    <col min="10" max="10" width="14.1640625" style="26" customWidth="1"/>
    <col min="11" max="12" width="9" style="26" customWidth="1"/>
    <col min="13" max="13" width="3.83203125" style="26" customWidth="1"/>
    <col min="14" max="16384" width="9" style="26"/>
  </cols>
  <sheetData>
    <row r="1" spans="1:14" s="24" customFormat="1" ht="23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 s="24" customFormat="1" ht="23" x14ac:dyDescent="0.3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x14ac:dyDescent="0.2">
      <c r="A3" s="25"/>
      <c r="C3" s="27"/>
      <c r="E3" s="28"/>
      <c r="K3" s="29"/>
    </row>
    <row r="4" spans="1:14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4" x14ac:dyDescent="0.2">
      <c r="A5" s="25"/>
      <c r="C5" s="27"/>
      <c r="E5" s="28"/>
      <c r="K5" s="29"/>
    </row>
    <row r="6" spans="1:14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J6" s="233" t="s">
        <v>7</v>
      </c>
      <c r="K6" s="233"/>
      <c r="L6" s="233"/>
      <c r="M6" s="32" t="s">
        <v>4</v>
      </c>
      <c r="N6" s="32"/>
    </row>
    <row r="7" spans="1:14" s="35" customFormat="1" ht="15" x14ac:dyDescent="0.2">
      <c r="A7" s="34">
        <v>1</v>
      </c>
      <c r="B7" t="s">
        <v>66</v>
      </c>
      <c r="C7" s="34" t="s">
        <v>20</v>
      </c>
      <c r="D7" s="36">
        <v>10.25</v>
      </c>
      <c r="E7" s="37">
        <f>RANK(D7,D$7:D$21)</f>
        <v>14</v>
      </c>
      <c r="F7" s="36">
        <v>10.6</v>
      </c>
      <c r="G7" s="37">
        <f>RANK(F7,F$7:F$21)</f>
        <v>7</v>
      </c>
      <c r="H7" s="36">
        <f>D7+F7</f>
        <v>20.85</v>
      </c>
      <c r="I7" s="37">
        <f>RANK(H7,H$7:H$21)</f>
        <v>12</v>
      </c>
      <c r="J7" s="98" t="s">
        <v>16</v>
      </c>
      <c r="K7" s="99" cm="1">
        <f t="array" ref="K7">SUM(LARGE(H$9:H$12,{1,2,3}))</f>
        <v>68</v>
      </c>
      <c r="L7" s="100"/>
      <c r="M7" s="98">
        <f>RANK(K7,K$7:K$26)</f>
        <v>1</v>
      </c>
      <c r="N7" s="37"/>
    </row>
    <row r="8" spans="1:14" s="35" customFormat="1" ht="15" x14ac:dyDescent="0.2">
      <c r="A8" s="34">
        <v>2</v>
      </c>
      <c r="B8" t="s">
        <v>67</v>
      </c>
      <c r="C8" s="34" t="s">
        <v>20</v>
      </c>
      <c r="D8" s="36">
        <v>10.45</v>
      </c>
      <c r="E8" s="37">
        <f t="shared" ref="E8:E21" si="0">RANK(D8,D$7:D$21)</f>
        <v>13</v>
      </c>
      <c r="F8" s="36">
        <v>10.3</v>
      </c>
      <c r="G8" s="37">
        <f t="shared" ref="G8:G21" si="1">RANK(F8,F$7:F$21)</f>
        <v>12</v>
      </c>
      <c r="H8" s="36">
        <f t="shared" ref="H8:H21" si="2">D8+F8</f>
        <v>20.75</v>
      </c>
      <c r="I8" s="37">
        <f t="shared" ref="I8:I21" si="3">RANK(H8,H$7:H$21)</f>
        <v>14</v>
      </c>
      <c r="J8" s="126" t="s">
        <v>103</v>
      </c>
      <c r="K8" s="123" cm="1">
        <f t="array" ref="K8">SUM(LARGE(H$16:H$20,{1,2,3}))</f>
        <v>66.3</v>
      </c>
      <c r="L8" s="127"/>
      <c r="M8" s="126">
        <f>RANK(K8,K$7:K$26)</f>
        <v>2</v>
      </c>
      <c r="N8" s="37"/>
    </row>
    <row r="9" spans="1:14" s="35" customFormat="1" ht="15" x14ac:dyDescent="0.2">
      <c r="A9" s="34">
        <v>3</v>
      </c>
      <c r="B9" s="96" t="s">
        <v>83</v>
      </c>
      <c r="C9" s="97" t="s">
        <v>16</v>
      </c>
      <c r="D9" s="36">
        <v>11.85</v>
      </c>
      <c r="E9" s="37">
        <f t="shared" si="0"/>
        <v>4</v>
      </c>
      <c r="F9" s="36">
        <v>10.8</v>
      </c>
      <c r="G9" s="37">
        <f t="shared" si="1"/>
        <v>4</v>
      </c>
      <c r="H9" s="36">
        <f t="shared" si="2"/>
        <v>22.65</v>
      </c>
      <c r="I9" s="37">
        <f t="shared" si="3"/>
        <v>2</v>
      </c>
      <c r="J9" s="37"/>
      <c r="K9" s="36"/>
      <c r="L9" s="36"/>
      <c r="N9" s="37"/>
    </row>
    <row r="10" spans="1:14" s="35" customFormat="1" ht="15" x14ac:dyDescent="0.2">
      <c r="A10" s="34">
        <v>4</v>
      </c>
      <c r="B10" s="96" t="s">
        <v>84</v>
      </c>
      <c r="C10" s="97" t="s">
        <v>16</v>
      </c>
      <c r="D10" s="36">
        <v>12.25</v>
      </c>
      <c r="E10" s="37">
        <f t="shared" si="0"/>
        <v>1</v>
      </c>
      <c r="F10" s="36">
        <v>10.75</v>
      </c>
      <c r="G10" s="37">
        <f t="shared" si="1"/>
        <v>5</v>
      </c>
      <c r="H10" s="36">
        <f t="shared" si="2"/>
        <v>23</v>
      </c>
      <c r="I10" s="37">
        <f t="shared" si="3"/>
        <v>1</v>
      </c>
      <c r="N10" s="37"/>
    </row>
    <row r="11" spans="1:14" s="35" customFormat="1" ht="15" x14ac:dyDescent="0.2">
      <c r="A11" s="34">
        <v>5</v>
      </c>
      <c r="B11" s="96" t="s">
        <v>85</v>
      </c>
      <c r="C11" s="97" t="s">
        <v>16</v>
      </c>
      <c r="D11" s="36">
        <v>11.95</v>
      </c>
      <c r="E11" s="37">
        <f t="shared" si="0"/>
        <v>3</v>
      </c>
      <c r="F11" s="36">
        <v>9.9</v>
      </c>
      <c r="G11" s="37">
        <f t="shared" si="1"/>
        <v>14</v>
      </c>
      <c r="H11" s="36">
        <f t="shared" si="2"/>
        <v>21.85</v>
      </c>
      <c r="I11" s="37">
        <f t="shared" si="3"/>
        <v>9</v>
      </c>
      <c r="J11" s="38"/>
      <c r="K11" s="38"/>
      <c r="L11" s="38"/>
      <c r="M11" s="38"/>
      <c r="N11" s="37"/>
    </row>
    <row r="12" spans="1:14" ht="15" x14ac:dyDescent="0.2">
      <c r="A12" s="34">
        <v>6</v>
      </c>
      <c r="B12" s="96" t="s">
        <v>86</v>
      </c>
      <c r="C12" s="97" t="s">
        <v>16</v>
      </c>
      <c r="D12" s="36">
        <v>11.35</v>
      </c>
      <c r="E12" s="37">
        <f t="shared" si="0"/>
        <v>8</v>
      </c>
      <c r="F12" s="36">
        <v>11</v>
      </c>
      <c r="G12" s="37">
        <f t="shared" si="1"/>
        <v>1</v>
      </c>
      <c r="H12" s="36">
        <f t="shared" si="2"/>
        <v>22.35</v>
      </c>
      <c r="I12" s="37">
        <f t="shared" si="3"/>
        <v>5</v>
      </c>
      <c r="J12" s="91"/>
      <c r="K12" s="91"/>
      <c r="L12" s="91"/>
      <c r="M12" s="40"/>
      <c r="N12" s="37"/>
    </row>
    <row r="13" spans="1:14" ht="15" x14ac:dyDescent="0.2">
      <c r="A13" s="34">
        <v>7</v>
      </c>
      <c r="B13" s="96" t="s">
        <v>87</v>
      </c>
      <c r="C13" s="97" t="s">
        <v>16</v>
      </c>
      <c r="D13" s="36">
        <v>11.3</v>
      </c>
      <c r="E13" s="37">
        <f t="shared" si="0"/>
        <v>9</v>
      </c>
      <c r="F13" s="36">
        <v>10.9</v>
      </c>
      <c r="G13" s="37">
        <f t="shared" si="1"/>
        <v>3</v>
      </c>
      <c r="H13" s="36">
        <f t="shared" si="2"/>
        <v>22.200000000000003</v>
      </c>
      <c r="I13" s="37">
        <f t="shared" si="3"/>
        <v>7</v>
      </c>
      <c r="J13" s="41"/>
      <c r="K13" s="42"/>
      <c r="L13" s="42"/>
      <c r="M13" s="41"/>
      <c r="N13" s="37"/>
    </row>
    <row r="14" spans="1:14" ht="15" x14ac:dyDescent="0.2">
      <c r="A14" s="34">
        <v>8</v>
      </c>
      <c r="B14" t="s">
        <v>34</v>
      </c>
      <c r="C14" s="34" t="s">
        <v>16</v>
      </c>
      <c r="D14" s="36">
        <v>11.65</v>
      </c>
      <c r="E14" s="37">
        <f t="shared" si="0"/>
        <v>5</v>
      </c>
      <c r="F14" s="36">
        <v>11</v>
      </c>
      <c r="G14" s="37">
        <f t="shared" si="1"/>
        <v>1</v>
      </c>
      <c r="H14" s="36">
        <f t="shared" si="2"/>
        <v>22.65</v>
      </c>
      <c r="I14" s="37">
        <f t="shared" si="3"/>
        <v>2</v>
      </c>
      <c r="J14" s="41"/>
      <c r="K14" s="42"/>
      <c r="L14" s="42"/>
      <c r="M14" s="41"/>
      <c r="N14" s="37"/>
    </row>
    <row r="15" spans="1:14" ht="15" x14ac:dyDescent="0.2">
      <c r="A15" s="34">
        <v>9</v>
      </c>
      <c r="B15" t="s">
        <v>88</v>
      </c>
      <c r="C15" s="34" t="s">
        <v>16</v>
      </c>
      <c r="D15" s="36">
        <v>11.6</v>
      </c>
      <c r="E15" s="37">
        <f t="shared" si="0"/>
        <v>6</v>
      </c>
      <c r="F15" s="36">
        <v>10.7</v>
      </c>
      <c r="G15" s="37">
        <f t="shared" si="1"/>
        <v>6</v>
      </c>
      <c r="H15" s="36">
        <f t="shared" si="2"/>
        <v>22.299999999999997</v>
      </c>
      <c r="I15" s="37">
        <f t="shared" si="3"/>
        <v>6</v>
      </c>
      <c r="J15" s="41"/>
      <c r="K15" s="42"/>
      <c r="L15" s="42"/>
      <c r="M15" s="41"/>
    </row>
    <row r="16" spans="1:14" ht="15" x14ac:dyDescent="0.2">
      <c r="A16" s="34">
        <v>10</v>
      </c>
      <c r="B16" s="119" t="s">
        <v>98</v>
      </c>
      <c r="C16" s="130" t="s">
        <v>103</v>
      </c>
      <c r="D16" s="36">
        <v>10.85</v>
      </c>
      <c r="E16" s="37">
        <f t="shared" si="0"/>
        <v>12</v>
      </c>
      <c r="F16" s="36">
        <v>10</v>
      </c>
      <c r="G16" s="37">
        <f t="shared" si="1"/>
        <v>13</v>
      </c>
      <c r="H16" s="36">
        <f t="shared" si="2"/>
        <v>20.85</v>
      </c>
      <c r="I16" s="37">
        <f t="shared" si="3"/>
        <v>12</v>
      </c>
    </row>
    <row r="17" spans="1:9" ht="15" x14ac:dyDescent="0.2">
      <c r="A17" s="34">
        <v>11</v>
      </c>
      <c r="B17" s="119" t="s">
        <v>99</v>
      </c>
      <c r="C17" s="130" t="s">
        <v>103</v>
      </c>
      <c r="D17" s="36">
        <v>12.15</v>
      </c>
      <c r="E17" s="37">
        <f t="shared" si="0"/>
        <v>2</v>
      </c>
      <c r="F17" s="36">
        <v>10.4</v>
      </c>
      <c r="G17" s="37">
        <f t="shared" si="1"/>
        <v>11</v>
      </c>
      <c r="H17" s="36">
        <f t="shared" si="2"/>
        <v>22.55</v>
      </c>
      <c r="I17" s="37">
        <f t="shared" si="3"/>
        <v>4</v>
      </c>
    </row>
    <row r="18" spans="1:9" ht="15" x14ac:dyDescent="0.2">
      <c r="A18" s="34">
        <v>12</v>
      </c>
      <c r="B18" s="119" t="s">
        <v>100</v>
      </c>
      <c r="C18" s="131" t="s">
        <v>103</v>
      </c>
      <c r="D18" s="36">
        <v>11</v>
      </c>
      <c r="E18" s="37">
        <f t="shared" si="0"/>
        <v>11</v>
      </c>
      <c r="F18" s="36">
        <v>10.6</v>
      </c>
      <c r="G18" s="37">
        <f t="shared" si="1"/>
        <v>7</v>
      </c>
      <c r="H18" s="36">
        <f t="shared" si="2"/>
        <v>21.6</v>
      </c>
      <c r="I18" s="37">
        <f t="shared" si="3"/>
        <v>11</v>
      </c>
    </row>
    <row r="19" spans="1:9" ht="15" x14ac:dyDescent="0.2">
      <c r="A19" s="34">
        <v>13</v>
      </c>
      <c r="B19" s="119" t="s">
        <v>101</v>
      </c>
      <c r="C19" s="131" t="s">
        <v>103</v>
      </c>
      <c r="D19" s="36">
        <v>11.25</v>
      </c>
      <c r="E19" s="37">
        <f t="shared" si="0"/>
        <v>10</v>
      </c>
      <c r="F19" s="36">
        <v>10.5</v>
      </c>
      <c r="G19" s="37">
        <f t="shared" si="1"/>
        <v>10</v>
      </c>
      <c r="H19" s="36">
        <f t="shared" si="2"/>
        <v>21.75</v>
      </c>
      <c r="I19" s="37">
        <f t="shared" si="3"/>
        <v>10</v>
      </c>
    </row>
    <row r="20" spans="1:9" ht="15" x14ac:dyDescent="0.2">
      <c r="A20" s="34">
        <v>15</v>
      </c>
      <c r="B20" s="119" t="s">
        <v>104</v>
      </c>
      <c r="C20" s="131" t="s">
        <v>103</v>
      </c>
      <c r="D20" s="36">
        <v>11.4</v>
      </c>
      <c r="E20" s="37">
        <f t="shared" si="0"/>
        <v>7</v>
      </c>
      <c r="F20" s="36">
        <v>10.6</v>
      </c>
      <c r="G20" s="37">
        <f t="shared" si="1"/>
        <v>7</v>
      </c>
      <c r="H20" s="36">
        <f t="shared" si="2"/>
        <v>22</v>
      </c>
      <c r="I20" s="37">
        <f t="shared" si="3"/>
        <v>8</v>
      </c>
    </row>
    <row r="21" spans="1:9" ht="15" x14ac:dyDescent="0.2">
      <c r="A21" s="82">
        <v>14</v>
      </c>
      <c r="B21" s="188" t="s">
        <v>102</v>
      </c>
      <c r="C21" s="189" t="s">
        <v>103</v>
      </c>
      <c r="D21" s="42">
        <v>0</v>
      </c>
      <c r="E21" s="41">
        <f t="shared" si="0"/>
        <v>15</v>
      </c>
      <c r="F21" s="42">
        <v>0</v>
      </c>
      <c r="G21" s="41">
        <f t="shared" si="1"/>
        <v>15</v>
      </c>
      <c r="H21" s="42">
        <f t="shared" si="2"/>
        <v>0</v>
      </c>
      <c r="I21" s="41">
        <f t="shared" si="3"/>
        <v>15</v>
      </c>
    </row>
  </sheetData>
  <sheetProtection selectLockedCells="1" selectUnlockedCells="1"/>
  <mergeCells count="4">
    <mergeCell ref="A1:N1"/>
    <mergeCell ref="A2:N2"/>
    <mergeCell ref="A4:N4"/>
    <mergeCell ref="J6:L6"/>
  </mergeCells>
  <conditionalFormatting sqref="D7:D21">
    <cfRule type="expression" dxfId="203" priority="18" stopIfTrue="1">
      <formula>E7=1</formula>
    </cfRule>
    <cfRule type="expression" dxfId="202" priority="17" stopIfTrue="1">
      <formula>E7=2</formula>
    </cfRule>
    <cfRule type="expression" dxfId="201" priority="16" stopIfTrue="1">
      <formula>E7=3</formula>
    </cfRule>
    <cfRule type="expression" dxfId="200" priority="15" stopIfTrue="1">
      <formula>E7=4</formula>
    </cfRule>
    <cfRule type="expression" dxfId="199" priority="14" stopIfTrue="1">
      <formula>E7=5</formula>
    </cfRule>
    <cfRule type="expression" dxfId="198" priority="13" stopIfTrue="1">
      <formula>E7=6</formula>
    </cfRule>
  </conditionalFormatting>
  <conditionalFormatting sqref="F7:F21">
    <cfRule type="expression" dxfId="197" priority="7" stopIfTrue="1">
      <formula>G7=6</formula>
    </cfRule>
    <cfRule type="expression" dxfId="196" priority="8" stopIfTrue="1">
      <formula>G7=5</formula>
    </cfRule>
    <cfRule type="expression" dxfId="195" priority="9" stopIfTrue="1">
      <formula>G7=4</formula>
    </cfRule>
    <cfRule type="expression" dxfId="194" priority="10" stopIfTrue="1">
      <formula>G7=3</formula>
    </cfRule>
    <cfRule type="expression" dxfId="193" priority="11" stopIfTrue="1">
      <formula>G7=2</formula>
    </cfRule>
    <cfRule type="expression" dxfId="192" priority="12" stopIfTrue="1">
      <formula>G7=1</formula>
    </cfRule>
  </conditionalFormatting>
  <conditionalFormatting sqref="H7:H21">
    <cfRule type="expression" dxfId="191" priority="6" stopIfTrue="1">
      <formula>I7=1</formula>
    </cfRule>
    <cfRule type="expression" dxfId="190" priority="5" stopIfTrue="1">
      <formula>I7=2</formula>
    </cfRule>
    <cfRule type="expression" dxfId="189" priority="4" stopIfTrue="1">
      <formula>I7=3</formula>
    </cfRule>
    <cfRule type="expression" dxfId="188" priority="3" stopIfTrue="1">
      <formula>I7=4</formula>
    </cfRule>
    <cfRule type="expression" dxfId="187" priority="2" stopIfTrue="1">
      <formula>I7=5</formula>
    </cfRule>
    <cfRule type="expression" dxfId="186" priority="1" stopIfTrue="1">
      <formula>I7=6</formula>
    </cfRule>
  </conditionalFormatting>
  <pageMargins left="0.25" right="0.25" top="0.75" bottom="0.75" header="0.3" footer="0.3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0"/>
  <sheetViews>
    <sheetView zoomScale="114" zoomScaleNormal="100" workbookViewId="0">
      <selection activeCell="B12" sqref="B12:C12"/>
    </sheetView>
  </sheetViews>
  <sheetFormatPr baseColWidth="10" defaultColWidth="9" defaultRowHeight="14" x14ac:dyDescent="0.2"/>
  <cols>
    <col min="1" max="1" width="3.5" style="27" customWidth="1"/>
    <col min="2" max="2" width="19" style="26" bestFit="1" customWidth="1"/>
    <col min="3" max="3" width="14.6640625" style="27" customWidth="1"/>
    <col min="4" max="4" width="9.33203125" style="26" customWidth="1"/>
    <col min="5" max="5" width="6" style="28" customWidth="1"/>
    <col min="6" max="6" width="9.33203125" style="26" customWidth="1"/>
    <col min="7" max="7" width="5.5" style="26" customWidth="1"/>
    <col min="8" max="8" width="10.6640625" style="26" customWidth="1"/>
    <col min="9" max="9" width="4.6640625" style="26" customWidth="1"/>
    <col min="10" max="10" width="1.6640625" style="26" customWidth="1"/>
    <col min="11" max="11" width="9.33203125" style="29" bestFit="1" customWidth="1"/>
    <col min="12" max="12" width="5.5" style="26" bestFit="1" customWidth="1"/>
    <col min="13" max="13" width="9.5" style="26" customWidth="1"/>
    <col min="14" max="14" width="4.6640625" style="26" customWidth="1"/>
    <col min="15" max="16384" width="9" style="26"/>
  </cols>
  <sheetData>
    <row r="1" spans="1:19" s="24" customFormat="1" ht="23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9" s="24" customFormat="1" ht="23" x14ac:dyDescent="0.3">
      <c r="A2" s="231" t="s">
        <v>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9" x14ac:dyDescent="0.2">
      <c r="A3" s="25"/>
    </row>
    <row r="4" spans="1:19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9" x14ac:dyDescent="0.2">
      <c r="A5" s="25"/>
    </row>
    <row r="6" spans="1:19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K6" s="233" t="s">
        <v>7</v>
      </c>
      <c r="L6" s="233"/>
      <c r="M6" s="233"/>
      <c r="N6" s="32" t="s">
        <v>4</v>
      </c>
      <c r="P6" s="43"/>
      <c r="Q6" s="43"/>
      <c r="R6" s="43"/>
      <c r="S6" s="43"/>
    </row>
    <row r="7" spans="1:19" s="35" customFormat="1" ht="15" x14ac:dyDescent="0.2">
      <c r="A7" s="34">
        <v>16</v>
      </c>
      <c r="B7" s="102" t="s">
        <v>70</v>
      </c>
      <c r="C7" s="103" t="s">
        <v>20</v>
      </c>
      <c r="D7" s="36">
        <v>11.7</v>
      </c>
      <c r="E7" s="37">
        <f>RANK(D7,D$7:D$21)</f>
        <v>2</v>
      </c>
      <c r="F7" s="36">
        <v>11</v>
      </c>
      <c r="G7" s="37">
        <f>RANK(F7,F$7:F$21)</f>
        <v>7</v>
      </c>
      <c r="H7" s="36">
        <f>D7+F7</f>
        <v>22.7</v>
      </c>
      <c r="I7" s="37">
        <f>RANK(H7,H$7:H$21)</f>
        <v>5</v>
      </c>
      <c r="K7" s="51" t="s">
        <v>20</v>
      </c>
      <c r="L7" s="54" cm="1">
        <f t="array" ref="L7">SUM(LARGE(H$7:H$9,{1,2,3}))</f>
        <v>67.75</v>
      </c>
      <c r="M7" s="106"/>
      <c r="N7" s="51">
        <f>RANK(L7,L$7:L$26)</f>
        <v>2</v>
      </c>
      <c r="P7" s="45"/>
      <c r="Q7" s="45"/>
      <c r="R7" s="45"/>
      <c r="S7" s="45"/>
    </row>
    <row r="8" spans="1:19" s="35" customFormat="1" ht="15" x14ac:dyDescent="0.2">
      <c r="A8" s="34">
        <v>17</v>
      </c>
      <c r="B8" s="102" t="s">
        <v>68</v>
      </c>
      <c r="C8" s="103" t="s">
        <v>20</v>
      </c>
      <c r="D8" s="36">
        <v>11.4</v>
      </c>
      <c r="E8" s="37">
        <f t="shared" ref="E8:E18" si="0">RANK(D8,D$7:D$21)</f>
        <v>8</v>
      </c>
      <c r="F8" s="36">
        <v>11.3</v>
      </c>
      <c r="G8" s="37">
        <f t="shared" ref="G8:G18" si="1">RANK(F8,F$7:F$21)</f>
        <v>4</v>
      </c>
      <c r="H8" s="36">
        <f t="shared" ref="H8:H18" si="2">D8+F8</f>
        <v>22.700000000000003</v>
      </c>
      <c r="I8" s="37">
        <f t="shared" ref="I8:I18" si="3">RANK(H8,H$7:H$21)</f>
        <v>4</v>
      </c>
      <c r="K8" s="52" t="s">
        <v>16</v>
      </c>
      <c r="L8" s="53" cm="1">
        <f t="array" ref="L8">SUM(LARGE(H$10:H$12,{1,2,3}))</f>
        <v>69.150000000000006</v>
      </c>
      <c r="M8" s="90"/>
      <c r="N8" s="52">
        <f>RANK(L8,L$7:L$26)</f>
        <v>1</v>
      </c>
      <c r="P8" s="45"/>
      <c r="Q8" s="45"/>
      <c r="R8" s="45"/>
      <c r="S8" s="45"/>
    </row>
    <row r="9" spans="1:19" s="35" customFormat="1" ht="15" x14ac:dyDescent="0.2">
      <c r="A9" s="34">
        <v>18</v>
      </c>
      <c r="B9" s="102" t="s">
        <v>69</v>
      </c>
      <c r="C9" s="103" t="s">
        <v>20</v>
      </c>
      <c r="D9" s="36">
        <v>11.55</v>
      </c>
      <c r="E9" s="37">
        <f t="shared" si="0"/>
        <v>4</v>
      </c>
      <c r="F9" s="36">
        <v>10.8</v>
      </c>
      <c r="G9" s="37">
        <f t="shared" si="1"/>
        <v>10</v>
      </c>
      <c r="H9" s="36">
        <f t="shared" si="2"/>
        <v>22.35</v>
      </c>
      <c r="I9" s="37">
        <f t="shared" si="3"/>
        <v>7</v>
      </c>
      <c r="K9" s="101" t="s">
        <v>145</v>
      </c>
      <c r="L9" s="59" cm="1">
        <f t="array" ref="L9">SUM(LARGE(H$14:H$18,{1,2,3}))</f>
        <v>66.400000000000006</v>
      </c>
      <c r="M9" s="59"/>
      <c r="N9" s="101">
        <f>RANK(L9,L$7:L$26)</f>
        <v>3</v>
      </c>
      <c r="P9" s="46"/>
      <c r="Q9" s="45"/>
      <c r="R9" s="46"/>
      <c r="S9" s="46"/>
    </row>
    <row r="10" spans="1:19" s="35" customFormat="1" ht="15" x14ac:dyDescent="0.2">
      <c r="A10" s="34">
        <v>19</v>
      </c>
      <c r="B10" s="104" t="s">
        <v>89</v>
      </c>
      <c r="C10" s="74" t="s">
        <v>16</v>
      </c>
      <c r="D10" s="36">
        <v>11.95</v>
      </c>
      <c r="E10" s="37">
        <f t="shared" si="0"/>
        <v>1</v>
      </c>
      <c r="F10" s="36">
        <v>11.4</v>
      </c>
      <c r="G10" s="37">
        <f t="shared" si="1"/>
        <v>3</v>
      </c>
      <c r="H10" s="36">
        <f t="shared" si="2"/>
        <v>23.35</v>
      </c>
      <c r="I10" s="37">
        <f t="shared" si="3"/>
        <v>1</v>
      </c>
      <c r="K10" s="37"/>
      <c r="L10" s="36"/>
      <c r="M10" s="36"/>
      <c r="N10" s="37"/>
    </row>
    <row r="11" spans="1:19" s="35" customFormat="1" ht="15" x14ac:dyDescent="0.2">
      <c r="A11" s="34">
        <v>20</v>
      </c>
      <c r="B11" s="104" t="s">
        <v>33</v>
      </c>
      <c r="C11" s="74" t="s">
        <v>16</v>
      </c>
      <c r="D11" s="36">
        <v>11.55</v>
      </c>
      <c r="E11" s="37">
        <f t="shared" si="0"/>
        <v>4</v>
      </c>
      <c r="F11" s="36">
        <v>11</v>
      </c>
      <c r="G11" s="37">
        <f t="shared" si="1"/>
        <v>7</v>
      </c>
      <c r="H11" s="36">
        <f t="shared" si="2"/>
        <v>22.55</v>
      </c>
      <c r="I11" s="37">
        <f t="shared" si="3"/>
        <v>6</v>
      </c>
      <c r="K11" s="37"/>
      <c r="L11" s="36"/>
      <c r="M11" s="36"/>
    </row>
    <row r="12" spans="1:19" ht="15" x14ac:dyDescent="0.2">
      <c r="A12" s="34">
        <v>21</v>
      </c>
      <c r="B12" s="104" t="s">
        <v>61</v>
      </c>
      <c r="C12" s="74" t="s">
        <v>16</v>
      </c>
      <c r="D12" s="36">
        <v>11.7</v>
      </c>
      <c r="E12" s="37">
        <f t="shared" si="0"/>
        <v>2</v>
      </c>
      <c r="F12" s="36">
        <v>11.55</v>
      </c>
      <c r="G12" s="37">
        <f t="shared" si="1"/>
        <v>1</v>
      </c>
      <c r="H12" s="36">
        <f t="shared" si="2"/>
        <v>23.25</v>
      </c>
      <c r="I12" s="37">
        <f t="shared" si="3"/>
        <v>2</v>
      </c>
      <c r="K12" s="56"/>
      <c r="L12" s="56"/>
      <c r="M12" s="56"/>
      <c r="N12" s="32"/>
    </row>
    <row r="13" spans="1:19" ht="15" x14ac:dyDescent="0.2">
      <c r="A13" s="34">
        <v>22</v>
      </c>
      <c r="B13" t="s">
        <v>105</v>
      </c>
      <c r="C13" s="39" t="s">
        <v>103</v>
      </c>
      <c r="D13" s="36">
        <v>11.5</v>
      </c>
      <c r="E13" s="37">
        <f t="shared" si="0"/>
        <v>6</v>
      </c>
      <c r="F13" s="36">
        <v>10.1</v>
      </c>
      <c r="G13" s="37">
        <f t="shared" si="1"/>
        <v>12</v>
      </c>
      <c r="H13" s="36">
        <f t="shared" si="2"/>
        <v>21.6</v>
      </c>
      <c r="I13" s="37">
        <f t="shared" si="3"/>
        <v>9</v>
      </c>
      <c r="K13" s="37"/>
      <c r="L13" s="36"/>
      <c r="M13" s="36"/>
      <c r="N13" s="37"/>
    </row>
    <row r="14" spans="1:19" ht="15" x14ac:dyDescent="0.2">
      <c r="A14" s="34">
        <v>23</v>
      </c>
      <c r="B14" s="105" t="s">
        <v>140</v>
      </c>
      <c r="C14" s="57" t="s">
        <v>145</v>
      </c>
      <c r="D14" s="36">
        <v>7.15</v>
      </c>
      <c r="E14" s="37">
        <f t="shared" si="0"/>
        <v>12</v>
      </c>
      <c r="F14" s="36">
        <v>11.2</v>
      </c>
      <c r="G14" s="37">
        <f t="shared" si="1"/>
        <v>5</v>
      </c>
      <c r="H14" s="36">
        <f t="shared" si="2"/>
        <v>18.350000000000001</v>
      </c>
      <c r="I14" s="37">
        <f t="shared" si="3"/>
        <v>12</v>
      </c>
      <c r="K14" s="37"/>
      <c r="L14" s="36"/>
      <c r="M14" s="36"/>
      <c r="N14" s="37"/>
    </row>
    <row r="15" spans="1:19" ht="15" x14ac:dyDescent="0.2">
      <c r="A15" s="34">
        <v>24</v>
      </c>
      <c r="B15" s="105" t="s">
        <v>141</v>
      </c>
      <c r="C15" s="57" t="s">
        <v>145</v>
      </c>
      <c r="D15" s="36">
        <v>10.5</v>
      </c>
      <c r="E15" s="37">
        <f t="shared" si="0"/>
        <v>10</v>
      </c>
      <c r="F15" s="36">
        <v>10.7</v>
      </c>
      <c r="G15" s="37">
        <f t="shared" si="1"/>
        <v>11</v>
      </c>
      <c r="H15" s="36">
        <f t="shared" si="2"/>
        <v>21.2</v>
      </c>
      <c r="I15" s="37">
        <f t="shared" si="3"/>
        <v>10</v>
      </c>
      <c r="K15" s="37"/>
      <c r="L15" s="36"/>
      <c r="M15" s="36"/>
      <c r="N15" s="37"/>
    </row>
    <row r="16" spans="1:19" ht="15" x14ac:dyDescent="0.2">
      <c r="A16" s="34">
        <v>25</v>
      </c>
      <c r="B16" s="105" t="s">
        <v>142</v>
      </c>
      <c r="C16" s="57" t="s">
        <v>145</v>
      </c>
      <c r="D16" s="36">
        <v>11.5</v>
      </c>
      <c r="E16" s="37">
        <f t="shared" si="0"/>
        <v>6</v>
      </c>
      <c r="F16" s="36">
        <v>11.5</v>
      </c>
      <c r="G16" s="37">
        <f t="shared" si="1"/>
        <v>2</v>
      </c>
      <c r="H16" s="36">
        <f t="shared" si="2"/>
        <v>23</v>
      </c>
      <c r="I16" s="37">
        <f t="shared" si="3"/>
        <v>3</v>
      </c>
      <c r="K16" s="37"/>
      <c r="L16" s="36"/>
      <c r="M16" s="36"/>
      <c r="N16" s="37"/>
    </row>
    <row r="17" spans="1:14" ht="15" x14ac:dyDescent="0.2">
      <c r="A17" s="34">
        <v>26</v>
      </c>
      <c r="B17" s="105" t="s">
        <v>143</v>
      </c>
      <c r="C17" s="57" t="s">
        <v>145</v>
      </c>
      <c r="D17" s="36">
        <v>11</v>
      </c>
      <c r="E17" s="37">
        <f t="shared" si="0"/>
        <v>9</v>
      </c>
      <c r="F17" s="36">
        <v>11.2</v>
      </c>
      <c r="G17" s="37">
        <f t="shared" si="1"/>
        <v>5</v>
      </c>
      <c r="H17" s="36">
        <f t="shared" si="2"/>
        <v>22.2</v>
      </c>
      <c r="I17" s="37">
        <f t="shared" si="3"/>
        <v>8</v>
      </c>
      <c r="K17" s="37"/>
      <c r="L17" s="36"/>
      <c r="M17" s="36"/>
      <c r="N17" s="37"/>
    </row>
    <row r="18" spans="1:14" ht="15" x14ac:dyDescent="0.2">
      <c r="A18" s="34">
        <v>27</v>
      </c>
      <c r="B18" s="105" t="s">
        <v>144</v>
      </c>
      <c r="C18" s="57" t="s">
        <v>145</v>
      </c>
      <c r="D18" s="36">
        <v>9.1999999999999993</v>
      </c>
      <c r="E18" s="37">
        <f t="shared" si="0"/>
        <v>11</v>
      </c>
      <c r="F18" s="36">
        <v>11</v>
      </c>
      <c r="G18" s="37">
        <f t="shared" si="1"/>
        <v>7</v>
      </c>
      <c r="H18" s="36">
        <f t="shared" si="2"/>
        <v>20.2</v>
      </c>
      <c r="I18" s="37">
        <f t="shared" si="3"/>
        <v>11</v>
      </c>
      <c r="K18" s="37"/>
      <c r="L18" s="36"/>
      <c r="M18" s="36"/>
      <c r="N18" s="37"/>
    </row>
    <row r="19" spans="1:14" x14ac:dyDescent="0.2">
      <c r="A19" s="34"/>
      <c r="C19" s="39"/>
      <c r="D19" s="36"/>
      <c r="E19" s="37"/>
      <c r="F19" s="36"/>
      <c r="G19" s="37"/>
      <c r="H19" s="36"/>
      <c r="I19" s="37"/>
      <c r="K19" s="37"/>
      <c r="L19" s="36"/>
      <c r="M19" s="36"/>
      <c r="N19" s="37"/>
    </row>
    <row r="20" spans="1:14" x14ac:dyDescent="0.2">
      <c r="A20" s="34"/>
      <c r="C20" s="39"/>
      <c r="D20" s="36"/>
      <c r="E20" s="37"/>
      <c r="F20" s="36"/>
      <c r="G20" s="37"/>
      <c r="H20" s="36"/>
      <c r="I20" s="37"/>
      <c r="K20" s="37"/>
      <c r="L20" s="36"/>
      <c r="M20" s="36"/>
      <c r="N20" s="37"/>
    </row>
  </sheetData>
  <sheetProtection selectLockedCells="1" selectUnlockedCells="1"/>
  <mergeCells count="4">
    <mergeCell ref="A1:N1"/>
    <mergeCell ref="A2:N2"/>
    <mergeCell ref="A4:N4"/>
    <mergeCell ref="K6:M6"/>
  </mergeCells>
  <conditionalFormatting sqref="D7:D18">
    <cfRule type="expression" dxfId="185" priority="18" stopIfTrue="1">
      <formula>E7=1</formula>
    </cfRule>
    <cfRule type="expression" dxfId="184" priority="17" stopIfTrue="1">
      <formula>E7=2</formula>
    </cfRule>
    <cfRule type="expression" dxfId="183" priority="16" stopIfTrue="1">
      <formula>E7=3</formula>
    </cfRule>
    <cfRule type="expression" dxfId="182" priority="15" stopIfTrue="1">
      <formula>E7=4</formula>
    </cfRule>
    <cfRule type="expression" dxfId="181" priority="14" stopIfTrue="1">
      <formula>E7=5</formula>
    </cfRule>
    <cfRule type="expression" dxfId="180" priority="13" stopIfTrue="1">
      <formula>E7=6</formula>
    </cfRule>
  </conditionalFormatting>
  <conditionalFormatting sqref="F7:F18">
    <cfRule type="expression" dxfId="179" priority="7" stopIfTrue="1">
      <formula>G7=6</formula>
    </cfRule>
    <cfRule type="expression" dxfId="178" priority="8" stopIfTrue="1">
      <formula>G7=5</formula>
    </cfRule>
    <cfRule type="expression" dxfId="177" priority="9" stopIfTrue="1">
      <formula>G7=4</formula>
    </cfRule>
    <cfRule type="expression" dxfId="176" priority="10" stopIfTrue="1">
      <formula>G7=3</formula>
    </cfRule>
    <cfRule type="expression" dxfId="175" priority="11" stopIfTrue="1">
      <formula>G7=2</formula>
    </cfRule>
    <cfRule type="expression" dxfId="174" priority="12" stopIfTrue="1">
      <formula>G7=1</formula>
    </cfRule>
  </conditionalFormatting>
  <conditionalFormatting sqref="H7:H18">
    <cfRule type="expression" dxfId="173" priority="6" stopIfTrue="1">
      <formula>I7=1</formula>
    </cfRule>
    <cfRule type="expression" dxfId="172" priority="5" stopIfTrue="1">
      <formula>I7=2</formula>
    </cfRule>
    <cfRule type="expression" dxfId="171" priority="4" stopIfTrue="1">
      <formula>I7=3</formula>
    </cfRule>
    <cfRule type="expression" dxfId="170" priority="3" stopIfTrue="1">
      <formula>I7=4</formula>
    </cfRule>
    <cfRule type="expression" dxfId="169" priority="2" stopIfTrue="1">
      <formula>I7=5</formula>
    </cfRule>
    <cfRule type="expression" dxfId="168" priority="1" stopIfTrue="1">
      <formula>I7=6</formula>
    </cfRule>
  </conditionalFormatting>
  <printOptions horizontalCentered="1"/>
  <pageMargins left="0.25" right="0.25" top="0.75" bottom="0.75" header="0.3" footer="0.3"/>
  <pageSetup paperSize="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4"/>
  <sheetViews>
    <sheetView zoomScaleNormal="100" workbookViewId="0">
      <selection activeCell="H23" sqref="H23"/>
    </sheetView>
  </sheetViews>
  <sheetFormatPr baseColWidth="10" defaultColWidth="9" defaultRowHeight="14" x14ac:dyDescent="0.2"/>
  <cols>
    <col min="1" max="1" width="3.5" style="34" customWidth="1"/>
    <col min="2" max="2" width="22.33203125" style="35" customWidth="1"/>
    <col min="3" max="3" width="15.5" style="47" customWidth="1"/>
    <col min="4" max="4" width="9.33203125" style="35" customWidth="1"/>
    <col min="5" max="5" width="4.6640625" style="48" customWidth="1"/>
    <col min="6" max="6" width="9.33203125" style="35" customWidth="1"/>
    <col min="7" max="7" width="4.6640625" style="35" customWidth="1"/>
    <col min="8" max="8" width="10.6640625" style="35" customWidth="1"/>
    <col min="9" max="9" width="4.6640625" style="35" customWidth="1"/>
    <col min="10" max="10" width="1.6640625" style="35" customWidth="1"/>
    <col min="11" max="11" width="15.5" style="35" bestFit="1" customWidth="1"/>
    <col min="12" max="12" width="14.1640625" style="35" customWidth="1"/>
    <col min="13" max="13" width="4.6640625" style="35" customWidth="1"/>
    <col min="14" max="16384" width="9" style="35"/>
  </cols>
  <sheetData>
    <row r="1" spans="1:14" s="23" customFormat="1" ht="23" x14ac:dyDescent="0.2">
      <c r="A1" s="234" t="str">
        <f>'U8 Inter'!A1:N1</f>
        <v>General Gymnastics - Floor and Vault Competition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4" s="23" customFormat="1" ht="23" x14ac:dyDescent="0.2">
      <c r="A2" s="235" t="s">
        <v>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4" ht="9.75" customHeight="1" x14ac:dyDescent="0.2">
      <c r="A3" s="47"/>
    </row>
    <row r="4" spans="1:14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4" ht="12.75" customHeight="1" x14ac:dyDescent="0.2">
      <c r="A5" s="47"/>
    </row>
    <row r="6" spans="1:14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K6" s="236" t="s">
        <v>29</v>
      </c>
      <c r="L6" s="236"/>
      <c r="M6" s="32" t="s">
        <v>4</v>
      </c>
    </row>
    <row r="7" spans="1:14" ht="15" x14ac:dyDescent="0.2">
      <c r="A7" s="34">
        <v>28</v>
      </c>
      <c r="B7" t="s">
        <v>71</v>
      </c>
      <c r="C7" s="92" t="s">
        <v>20</v>
      </c>
      <c r="D7" s="36">
        <v>11.4</v>
      </c>
      <c r="E7" s="37">
        <f>RANK(D7,D$7:D$15)</f>
        <v>5</v>
      </c>
      <c r="F7" s="36">
        <v>12.5</v>
      </c>
      <c r="G7" s="37">
        <f>RANK(F7,F$7:F$15)</f>
        <v>2</v>
      </c>
      <c r="H7" s="36">
        <f>D7+F7</f>
        <v>23.9</v>
      </c>
      <c r="I7" s="37">
        <f>RANK(H7,H$7:H$15)</f>
        <v>2</v>
      </c>
      <c r="K7" s="122" t="s">
        <v>103</v>
      </c>
      <c r="L7" s="123" cm="1">
        <f t="array" ref="L7">SUM(LARGE(H$11:H$15,{1,2,3}))</f>
        <v>67.2</v>
      </c>
      <c r="M7" s="37">
        <f>RANK(L7,L$7:L$26)</f>
        <v>1</v>
      </c>
    </row>
    <row r="8" spans="1:14" ht="15" x14ac:dyDescent="0.2">
      <c r="A8" s="34">
        <v>29</v>
      </c>
      <c r="B8" t="s">
        <v>72</v>
      </c>
      <c r="C8" s="92" t="s">
        <v>20</v>
      </c>
      <c r="D8" s="36">
        <v>10.75</v>
      </c>
      <c r="E8" s="37">
        <f t="shared" ref="E8:E15" si="0">RANK(D8,D$7:D$15)</f>
        <v>9</v>
      </c>
      <c r="F8" s="36">
        <v>13</v>
      </c>
      <c r="G8" s="37">
        <f t="shared" ref="G8:G15" si="1">RANK(F8,F$7:F$15)</f>
        <v>1</v>
      </c>
      <c r="H8" s="36">
        <f t="shared" ref="H8:H15" si="2">D8+F8</f>
        <v>23.75</v>
      </c>
      <c r="I8" s="37">
        <f t="shared" ref="I8:I15" si="3">RANK(H8,H$7:H$15)</f>
        <v>3</v>
      </c>
      <c r="K8" s="36"/>
      <c r="L8" s="36"/>
    </row>
    <row r="9" spans="1:14" ht="15" x14ac:dyDescent="0.2">
      <c r="A9" s="34">
        <v>30</v>
      </c>
      <c r="B9" t="s">
        <v>90</v>
      </c>
      <c r="C9" s="92" t="s">
        <v>16</v>
      </c>
      <c r="D9" s="36">
        <v>11.6</v>
      </c>
      <c r="E9" s="37">
        <f t="shared" si="0"/>
        <v>4</v>
      </c>
      <c r="F9" s="36">
        <v>11.25</v>
      </c>
      <c r="G9" s="37">
        <f t="shared" si="1"/>
        <v>4</v>
      </c>
      <c r="H9" s="36">
        <f t="shared" si="2"/>
        <v>22.85</v>
      </c>
      <c r="I9" s="37">
        <f t="shared" si="3"/>
        <v>4</v>
      </c>
      <c r="K9" s="36"/>
      <c r="L9" s="36"/>
    </row>
    <row r="10" spans="1:14" ht="15" x14ac:dyDescent="0.2">
      <c r="A10" s="34">
        <v>31</v>
      </c>
      <c r="B10" t="s">
        <v>91</v>
      </c>
      <c r="C10" s="92" t="s">
        <v>16</v>
      </c>
      <c r="D10" s="36">
        <v>12.7</v>
      </c>
      <c r="E10" s="37">
        <f t="shared" si="0"/>
        <v>1</v>
      </c>
      <c r="F10" s="36">
        <v>11.4</v>
      </c>
      <c r="G10" s="37">
        <f t="shared" si="1"/>
        <v>3</v>
      </c>
      <c r="H10" s="36">
        <f t="shared" si="2"/>
        <v>24.1</v>
      </c>
      <c r="I10" s="37">
        <f t="shared" si="3"/>
        <v>1</v>
      </c>
    </row>
    <row r="11" spans="1:14" ht="15" x14ac:dyDescent="0.2">
      <c r="A11" s="34">
        <v>32</v>
      </c>
      <c r="B11" s="119" t="s">
        <v>106</v>
      </c>
      <c r="C11" s="120" t="s">
        <v>103</v>
      </c>
      <c r="D11" s="36">
        <v>11.25</v>
      </c>
      <c r="E11" s="37">
        <f t="shared" si="0"/>
        <v>6</v>
      </c>
      <c r="F11" s="36">
        <v>11.2</v>
      </c>
      <c r="G11" s="37">
        <f t="shared" si="1"/>
        <v>5</v>
      </c>
      <c r="H11" s="36">
        <f t="shared" si="2"/>
        <v>22.45</v>
      </c>
      <c r="I11" s="37">
        <f t="shared" si="3"/>
        <v>6</v>
      </c>
    </row>
    <row r="12" spans="1:14" ht="15" x14ac:dyDescent="0.2">
      <c r="A12" s="34">
        <v>33</v>
      </c>
      <c r="B12" s="119" t="s">
        <v>107</v>
      </c>
      <c r="C12" s="120" t="s">
        <v>103</v>
      </c>
      <c r="D12" s="36">
        <v>11.2</v>
      </c>
      <c r="E12" s="37">
        <f t="shared" si="0"/>
        <v>7</v>
      </c>
      <c r="F12" s="36">
        <v>10.199999999999999</v>
      </c>
      <c r="G12" s="37">
        <f t="shared" si="1"/>
        <v>9</v>
      </c>
      <c r="H12" s="36">
        <f t="shared" si="2"/>
        <v>21.4</v>
      </c>
      <c r="I12" s="37">
        <f t="shared" si="3"/>
        <v>8</v>
      </c>
    </row>
    <row r="13" spans="1:14" ht="15" x14ac:dyDescent="0.2">
      <c r="A13" s="34">
        <v>34</v>
      </c>
      <c r="B13" s="119" t="s">
        <v>108</v>
      </c>
      <c r="C13" s="120" t="s">
        <v>103</v>
      </c>
      <c r="D13" s="36">
        <v>12.1</v>
      </c>
      <c r="E13" s="37">
        <f t="shared" si="0"/>
        <v>2</v>
      </c>
      <c r="F13" s="36">
        <v>10.7</v>
      </c>
      <c r="G13" s="37">
        <f t="shared" si="1"/>
        <v>6</v>
      </c>
      <c r="H13" s="36">
        <f t="shared" si="2"/>
        <v>22.799999999999997</v>
      </c>
      <c r="I13" s="37">
        <f t="shared" si="3"/>
        <v>5</v>
      </c>
    </row>
    <row r="14" spans="1:14" ht="15" x14ac:dyDescent="0.2">
      <c r="A14" s="34">
        <v>35</v>
      </c>
      <c r="B14" s="119" t="s">
        <v>109</v>
      </c>
      <c r="C14" s="120" t="s">
        <v>103</v>
      </c>
      <c r="D14" s="36">
        <v>11.65</v>
      </c>
      <c r="E14" s="37">
        <f t="shared" si="0"/>
        <v>3</v>
      </c>
      <c r="F14" s="36">
        <v>10.3</v>
      </c>
      <c r="G14" s="37">
        <f t="shared" si="1"/>
        <v>7</v>
      </c>
      <c r="H14" s="36">
        <f t="shared" si="2"/>
        <v>21.950000000000003</v>
      </c>
      <c r="I14" s="37">
        <f t="shared" si="3"/>
        <v>7</v>
      </c>
    </row>
    <row r="15" spans="1:14" ht="15" x14ac:dyDescent="0.2">
      <c r="A15" s="34">
        <v>36</v>
      </c>
      <c r="B15" s="121" t="s">
        <v>110</v>
      </c>
      <c r="C15" s="120" t="s">
        <v>103</v>
      </c>
      <c r="D15" s="36">
        <v>11</v>
      </c>
      <c r="E15" s="37">
        <f t="shared" si="0"/>
        <v>8</v>
      </c>
      <c r="F15" s="36">
        <v>10.3</v>
      </c>
      <c r="G15" s="37">
        <f t="shared" si="1"/>
        <v>7</v>
      </c>
      <c r="H15" s="36">
        <f t="shared" si="2"/>
        <v>21.3</v>
      </c>
      <c r="I15" s="37">
        <f t="shared" si="3"/>
        <v>9</v>
      </c>
    </row>
    <row r="17" spans="2:6" x14ac:dyDescent="0.2">
      <c r="F17" s="35" t="s">
        <v>23</v>
      </c>
    </row>
    <row r="18" spans="2:6" x14ac:dyDescent="0.2">
      <c r="B18" s="45"/>
      <c r="C18" s="45"/>
      <c r="D18" s="45"/>
      <c r="E18" s="45"/>
    </row>
    <row r="19" spans="2:6" x14ac:dyDescent="0.2">
      <c r="B19" s="45"/>
      <c r="C19" s="45"/>
      <c r="D19" s="45"/>
      <c r="E19" s="45"/>
    </row>
    <row r="20" spans="2:6" x14ac:dyDescent="0.2">
      <c r="B20" s="45"/>
      <c r="C20" s="45"/>
      <c r="D20" s="45"/>
      <c r="E20" s="45"/>
    </row>
    <row r="21" spans="2:6" x14ac:dyDescent="0.2">
      <c r="B21" s="45"/>
      <c r="C21" s="45"/>
      <c r="D21" s="45"/>
      <c r="E21" s="45"/>
    </row>
    <row r="22" spans="2:6" x14ac:dyDescent="0.2">
      <c r="B22" s="49"/>
      <c r="C22" s="49"/>
      <c r="D22" s="49"/>
      <c r="E22" s="49"/>
    </row>
    <row r="23" spans="2:6" x14ac:dyDescent="0.2">
      <c r="B23" s="49"/>
      <c r="C23" s="49"/>
      <c r="D23" s="49"/>
      <c r="E23" s="49"/>
    </row>
    <row r="24" spans="2:6" x14ac:dyDescent="0.2">
      <c r="B24" s="49"/>
      <c r="C24" s="49"/>
      <c r="D24" s="49"/>
      <c r="E24" s="49"/>
    </row>
  </sheetData>
  <sheetProtection selectLockedCells="1" selectUnlockedCells="1"/>
  <mergeCells count="4">
    <mergeCell ref="A1:M1"/>
    <mergeCell ref="A2:M2"/>
    <mergeCell ref="K6:L6"/>
    <mergeCell ref="A4:N4"/>
  </mergeCells>
  <conditionalFormatting sqref="D7:D15">
    <cfRule type="expression" dxfId="167" priority="9" stopIfTrue="1">
      <formula>E7=1</formula>
    </cfRule>
    <cfRule type="expression" dxfId="166" priority="8" stopIfTrue="1">
      <formula>E7=2</formula>
    </cfRule>
    <cfRule type="expression" dxfId="165" priority="7" stopIfTrue="1">
      <formula>E7=3</formula>
    </cfRule>
  </conditionalFormatting>
  <conditionalFormatting sqref="F7:F15">
    <cfRule type="expression" dxfId="164" priority="4" stopIfTrue="1">
      <formula>G7=3</formula>
    </cfRule>
    <cfRule type="expression" dxfId="163" priority="5" stopIfTrue="1">
      <formula>G7=2</formula>
    </cfRule>
    <cfRule type="expression" dxfId="162" priority="6" stopIfTrue="1">
      <formula>G7=1</formula>
    </cfRule>
  </conditionalFormatting>
  <conditionalFormatting sqref="H7:H15">
    <cfRule type="expression" dxfId="161" priority="3" stopIfTrue="1">
      <formula>I7=1</formula>
    </cfRule>
    <cfRule type="expression" dxfId="160" priority="2" stopIfTrue="1">
      <formula>I7=2</formula>
    </cfRule>
    <cfRule type="expression" dxfId="159" priority="1" stopIfTrue="1">
      <formula>I7=3</formula>
    </cfRule>
  </conditionalFormatting>
  <printOptions horizontalCentered="1"/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"/>
  <sheetViews>
    <sheetView zoomScaleNormal="100" workbookViewId="0">
      <selection activeCell="G18" sqref="G18"/>
    </sheetView>
  </sheetViews>
  <sheetFormatPr baseColWidth="10" defaultColWidth="8.83203125" defaultRowHeight="15" x14ac:dyDescent="0.2"/>
  <cols>
    <col min="2" max="2" width="20.6640625" bestFit="1" customWidth="1"/>
    <col min="10" max="10" width="1.6640625" customWidth="1"/>
  </cols>
  <sheetData>
    <row r="1" spans="1:14" ht="23" x14ac:dyDescent="0.2">
      <c r="A1" s="234" t="str">
        <f>'U8 Inter'!A1:N1</f>
        <v>General Gymnastics - Floor and Vault Competition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4" ht="23" x14ac:dyDescent="0.2">
      <c r="A2" s="235" t="s">
        <v>196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4" x14ac:dyDescent="0.2">
      <c r="A3" s="47"/>
      <c r="B3" s="35"/>
      <c r="C3" s="47"/>
      <c r="D3" s="35"/>
      <c r="E3" s="48"/>
      <c r="F3" s="35"/>
      <c r="G3" s="35"/>
      <c r="H3" s="35"/>
      <c r="I3" s="35"/>
      <c r="J3" s="35"/>
      <c r="K3" s="35"/>
      <c r="L3" s="35"/>
      <c r="M3" s="35"/>
    </row>
    <row r="4" spans="1:14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192"/>
    </row>
    <row r="5" spans="1:14" x14ac:dyDescent="0.2">
      <c r="A5" s="47"/>
      <c r="B5" s="35"/>
      <c r="C5" s="47"/>
      <c r="D5" s="35"/>
      <c r="E5" s="48"/>
      <c r="F5" s="35"/>
      <c r="G5" s="35"/>
      <c r="H5" s="35"/>
      <c r="I5" s="35"/>
      <c r="J5" s="35"/>
      <c r="K5" s="35"/>
      <c r="L5" s="35"/>
      <c r="M5" s="35"/>
    </row>
    <row r="6" spans="1:14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J6" s="193"/>
      <c r="K6" s="236" t="s">
        <v>29</v>
      </c>
      <c r="L6" s="236"/>
      <c r="M6" s="32" t="s">
        <v>4</v>
      </c>
    </row>
    <row r="7" spans="1:14" x14ac:dyDescent="0.2">
      <c r="A7" s="34">
        <v>39</v>
      </c>
      <c r="B7" s="108" t="s">
        <v>174</v>
      </c>
      <c r="C7" s="109" t="s">
        <v>179</v>
      </c>
      <c r="D7" s="36">
        <v>10.95</v>
      </c>
      <c r="E7" s="37">
        <f>RANK(D7,D$7:D$11)</f>
        <v>4</v>
      </c>
      <c r="F7" s="36">
        <v>12.3</v>
      </c>
      <c r="G7" s="37">
        <f>RANK(F7,F$7:F$11)</f>
        <v>2</v>
      </c>
      <c r="H7" s="36">
        <f t="shared" ref="H7:H11" si="0">D7+F7</f>
        <v>23.25</v>
      </c>
      <c r="I7" s="37">
        <f>RANK(H7,H$7:H$11)</f>
        <v>4</v>
      </c>
      <c r="J7" s="193"/>
      <c r="K7" s="110" t="s">
        <v>179</v>
      </c>
      <c r="L7" s="111" cm="1">
        <f t="array" ref="L7">SUM(LARGE(H$7:H$11,{1,2,3}))</f>
        <v>71.8</v>
      </c>
      <c r="M7" s="112">
        <f>RANK(L7,L$7:L$26)</f>
        <v>1</v>
      </c>
    </row>
    <row r="8" spans="1:14" x14ac:dyDescent="0.2">
      <c r="A8" s="34">
        <v>40</v>
      </c>
      <c r="B8" s="108" t="s">
        <v>175</v>
      </c>
      <c r="C8" s="109" t="s">
        <v>179</v>
      </c>
      <c r="D8" s="36">
        <v>11.9</v>
      </c>
      <c r="E8" s="37">
        <f>RANK(D8,D$7:D$11)</f>
        <v>1</v>
      </c>
      <c r="F8" s="36">
        <v>12.2</v>
      </c>
      <c r="G8" s="37">
        <f>RANK(F8,F$7:F$11)</f>
        <v>4</v>
      </c>
      <c r="H8" s="36">
        <f t="shared" si="0"/>
        <v>24.1</v>
      </c>
      <c r="I8" s="37">
        <f>RANK(H8,H$7:H$11)</f>
        <v>1</v>
      </c>
      <c r="J8" s="193"/>
      <c r="K8" s="36"/>
      <c r="L8" s="36"/>
      <c r="M8" s="35"/>
    </row>
    <row r="9" spans="1:14" x14ac:dyDescent="0.2">
      <c r="A9" s="34">
        <v>41</v>
      </c>
      <c r="B9" s="108" t="s">
        <v>176</v>
      </c>
      <c r="C9" s="107" t="s">
        <v>179</v>
      </c>
      <c r="D9" s="36">
        <v>10.95</v>
      </c>
      <c r="E9" s="37">
        <f>RANK(D9,D$7:D$11)</f>
        <v>4</v>
      </c>
      <c r="F9" s="36">
        <v>12.15</v>
      </c>
      <c r="G9" s="37">
        <f>RANK(F9,F$7:F$11)</f>
        <v>5</v>
      </c>
      <c r="H9" s="36">
        <f t="shared" si="0"/>
        <v>23.1</v>
      </c>
      <c r="I9" s="37">
        <f>RANK(H9,H$7:H$11)</f>
        <v>5</v>
      </c>
      <c r="J9" s="193"/>
      <c r="K9" s="36"/>
      <c r="L9" s="36"/>
      <c r="M9" s="35"/>
    </row>
    <row r="10" spans="1:14" x14ac:dyDescent="0.2">
      <c r="A10" s="34">
        <v>42</v>
      </c>
      <c r="B10" s="108" t="s">
        <v>177</v>
      </c>
      <c r="C10" s="107" t="s">
        <v>179</v>
      </c>
      <c r="D10" s="36">
        <v>11.6</v>
      </c>
      <c r="E10" s="37">
        <f>RANK(D10,D$7:D$11)</f>
        <v>2</v>
      </c>
      <c r="F10" s="36">
        <v>12.3</v>
      </c>
      <c r="G10" s="37">
        <f>RANK(F10,F$7:F$11)</f>
        <v>2</v>
      </c>
      <c r="H10" s="36">
        <f t="shared" si="0"/>
        <v>23.9</v>
      </c>
      <c r="I10" s="37">
        <f>RANK(H10,H$7:H$11)</f>
        <v>2</v>
      </c>
      <c r="J10" s="193"/>
      <c r="K10" s="35"/>
      <c r="L10" s="35"/>
      <c r="M10" s="35"/>
    </row>
    <row r="11" spans="1:14" x14ac:dyDescent="0.2">
      <c r="A11" s="34">
        <v>43</v>
      </c>
      <c r="B11" s="108" t="s">
        <v>178</v>
      </c>
      <c r="C11" s="109" t="s">
        <v>179</v>
      </c>
      <c r="D11" s="36">
        <v>11.3</v>
      </c>
      <c r="E11" s="37">
        <f>RANK(D11,D$7:D$11)</f>
        <v>3</v>
      </c>
      <c r="F11" s="36">
        <v>12.5</v>
      </c>
      <c r="G11" s="37">
        <f>RANK(F11,F$7:F$11)</f>
        <v>1</v>
      </c>
      <c r="H11" s="36">
        <f t="shared" si="0"/>
        <v>23.8</v>
      </c>
      <c r="I11" s="37">
        <f>RANK(H11,H$7:H$11)</f>
        <v>3</v>
      </c>
      <c r="J11" s="194"/>
      <c r="K11" s="35"/>
      <c r="L11" s="35"/>
      <c r="M11" s="35"/>
    </row>
    <row r="12" spans="1:14" x14ac:dyDescent="0.2">
      <c r="K12" s="35"/>
      <c r="L12" s="35"/>
      <c r="M12" s="35"/>
    </row>
  </sheetData>
  <mergeCells count="4">
    <mergeCell ref="A1:M1"/>
    <mergeCell ref="A2:M2"/>
    <mergeCell ref="K6:L6"/>
    <mergeCell ref="A4:M4"/>
  </mergeCells>
  <conditionalFormatting sqref="D7:D11 F7:F11 H7:H11">
    <cfRule type="expression" dxfId="158" priority="7" stopIfTrue="1">
      <formula>E7=3</formula>
    </cfRule>
    <cfRule type="expression" dxfId="157" priority="8" stopIfTrue="1">
      <formula>E7=2</formula>
    </cfRule>
    <cfRule type="expression" dxfId="156" priority="9" stopIfTrue="1">
      <formula>E7=1</formula>
    </cfRule>
  </conditionalFormatting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9"/>
  <sheetViews>
    <sheetView zoomScale="142" zoomScaleNormal="100" workbookViewId="0">
      <selection activeCell="B9" sqref="B9:C10"/>
    </sheetView>
  </sheetViews>
  <sheetFormatPr baseColWidth="10" defaultColWidth="9" defaultRowHeight="14" x14ac:dyDescent="0.2"/>
  <cols>
    <col min="1" max="1" width="4" style="34" bestFit="1" customWidth="1"/>
    <col min="2" max="2" width="20.6640625" style="35" bestFit="1" customWidth="1"/>
    <col min="3" max="3" width="8.1640625" style="34" bestFit="1" customWidth="1"/>
    <col min="4" max="4" width="7.6640625" style="35" bestFit="1" customWidth="1"/>
    <col min="5" max="5" width="3.6640625" style="48" bestFit="1" customWidth="1"/>
    <col min="6" max="6" width="7.6640625" style="35" bestFit="1" customWidth="1"/>
    <col min="7" max="7" width="3.6640625" style="35" bestFit="1" customWidth="1"/>
    <col min="8" max="8" width="7.5" style="35" bestFit="1" customWidth="1"/>
    <col min="9" max="9" width="3.6640625" style="35" bestFit="1" customWidth="1"/>
    <col min="10" max="10" width="1.6640625" style="35" customWidth="1"/>
    <col min="11" max="11" width="7.1640625" style="37" bestFit="1" customWidth="1"/>
    <col min="12" max="12" width="9.33203125" style="35" customWidth="1"/>
    <col min="13" max="13" width="8" style="35" customWidth="1"/>
    <col min="14" max="14" width="4.6640625" style="35" customWidth="1"/>
    <col min="15" max="17" width="9" style="35"/>
    <col min="18" max="18" width="26.1640625" style="35" bestFit="1" customWidth="1"/>
    <col min="19" max="19" width="9" style="35"/>
    <col min="20" max="20" width="11.33203125" style="35" bestFit="1" customWidth="1"/>
    <col min="21" max="16384" width="9" style="35"/>
  </cols>
  <sheetData>
    <row r="1" spans="1:21" s="23" customFormat="1" ht="23" x14ac:dyDescent="0.2">
      <c r="A1" s="234" t="str">
        <f>'U8 Inter'!A1:N1</f>
        <v>General Gymnastics - Floor and Vault Competition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21" s="23" customFormat="1" ht="23" x14ac:dyDescent="0.2">
      <c r="A2" s="235" t="s">
        <v>11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21" x14ac:dyDescent="0.2">
      <c r="A3" s="47"/>
    </row>
    <row r="4" spans="1:21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21" x14ac:dyDescent="0.2">
      <c r="A5" s="47"/>
    </row>
    <row r="6" spans="1:21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K6" s="233" t="s">
        <v>7</v>
      </c>
      <c r="L6" s="233"/>
      <c r="M6" s="233"/>
      <c r="R6" s="45"/>
      <c r="S6" s="45"/>
      <c r="T6" s="45"/>
      <c r="U6" s="45"/>
    </row>
    <row r="7" spans="1:21" ht="15" x14ac:dyDescent="0.2">
      <c r="A7" s="34">
        <v>44</v>
      </c>
      <c r="B7" t="s">
        <v>73</v>
      </c>
      <c r="C7" s="39" t="s">
        <v>20</v>
      </c>
      <c r="D7" s="36">
        <v>9.8000000000000007</v>
      </c>
      <c r="E7" s="37">
        <f>RANK(D7,D$7:D$11)</f>
        <v>3</v>
      </c>
      <c r="F7" s="36">
        <v>10.6</v>
      </c>
      <c r="G7" s="37">
        <f>RANK(F7,F$7:F$11)</f>
        <v>3</v>
      </c>
      <c r="H7" s="36">
        <f>D7+F7</f>
        <v>20.399999999999999</v>
      </c>
      <c r="I7" s="37">
        <f>RANK(H7,H$7:H$11)</f>
        <v>3</v>
      </c>
      <c r="K7" s="52" t="s">
        <v>16</v>
      </c>
      <c r="L7" s="53" cm="1">
        <f t="array" ref="L7">SUM(LARGE(H$9:H$11,{1,2,3}))</f>
        <v>45.35</v>
      </c>
      <c r="M7" s="90"/>
      <c r="N7" s="52">
        <f>RANK(L7,L$7:L$26)</f>
        <v>1</v>
      </c>
      <c r="R7" s="45"/>
      <c r="S7" s="45"/>
      <c r="T7" s="45"/>
      <c r="U7" s="45"/>
    </row>
    <row r="8" spans="1:21" ht="15" x14ac:dyDescent="0.2">
      <c r="A8" s="34">
        <v>45</v>
      </c>
      <c r="B8" t="s">
        <v>74</v>
      </c>
      <c r="C8" s="39" t="s">
        <v>20</v>
      </c>
      <c r="D8" s="36">
        <v>9.6</v>
      </c>
      <c r="E8" s="37">
        <f t="shared" ref="E8:E11" si="0">RANK(D8,D$7:D$11)</f>
        <v>4</v>
      </c>
      <c r="F8" s="36">
        <v>10.5</v>
      </c>
      <c r="G8" s="37">
        <f t="shared" ref="G8:G11" si="1">RANK(F8,F$7:F$11)</f>
        <v>4</v>
      </c>
      <c r="H8" s="36">
        <f t="shared" ref="H8:H11" si="2">D8+F8</f>
        <v>20.100000000000001</v>
      </c>
      <c r="I8" s="37">
        <f t="shared" ref="I8:I11" si="3">RANK(H8,H$7:H$11)</f>
        <v>4</v>
      </c>
      <c r="L8" s="36"/>
      <c r="M8" s="36"/>
      <c r="N8" s="37"/>
      <c r="R8" s="45"/>
      <c r="S8" s="45"/>
      <c r="T8" s="45"/>
      <c r="U8" s="45"/>
    </row>
    <row r="9" spans="1:21" ht="15" x14ac:dyDescent="0.2">
      <c r="A9" s="34">
        <v>46</v>
      </c>
      <c r="B9" s="104" t="s">
        <v>92</v>
      </c>
      <c r="C9" s="74" t="s">
        <v>16</v>
      </c>
      <c r="D9" s="36">
        <v>11.65</v>
      </c>
      <c r="E9" s="37">
        <f t="shared" si="0"/>
        <v>1</v>
      </c>
      <c r="F9" s="36">
        <v>11.1</v>
      </c>
      <c r="G9" s="37">
        <f t="shared" si="1"/>
        <v>1</v>
      </c>
      <c r="H9" s="36">
        <f t="shared" si="2"/>
        <v>22.75</v>
      </c>
      <c r="I9" s="37">
        <f t="shared" si="3"/>
        <v>1</v>
      </c>
      <c r="L9" s="36"/>
      <c r="M9" s="36"/>
      <c r="N9" s="37"/>
      <c r="R9" s="45"/>
      <c r="S9" s="45"/>
      <c r="T9" s="45"/>
      <c r="U9" s="45"/>
    </row>
    <row r="10" spans="1:21" ht="15" x14ac:dyDescent="0.2">
      <c r="A10" s="34">
        <v>47</v>
      </c>
      <c r="B10" s="104" t="s">
        <v>32</v>
      </c>
      <c r="C10" s="75" t="s">
        <v>16</v>
      </c>
      <c r="D10" s="36">
        <v>11.65</v>
      </c>
      <c r="E10" s="37">
        <f t="shared" si="0"/>
        <v>1</v>
      </c>
      <c r="F10" s="36">
        <v>10.95</v>
      </c>
      <c r="G10" s="37">
        <f t="shared" si="1"/>
        <v>2</v>
      </c>
      <c r="H10" s="36">
        <f t="shared" si="2"/>
        <v>22.6</v>
      </c>
      <c r="I10" s="37">
        <f t="shared" si="3"/>
        <v>2</v>
      </c>
      <c r="L10" s="36"/>
      <c r="M10" s="36"/>
      <c r="N10" s="37"/>
      <c r="R10" s="45"/>
      <c r="S10" s="45"/>
      <c r="T10" s="45"/>
      <c r="U10" s="45"/>
    </row>
    <row r="11" spans="1:21" ht="15" x14ac:dyDescent="0.2">
      <c r="A11" s="82">
        <v>48</v>
      </c>
      <c r="B11" s="190" t="s">
        <v>35</v>
      </c>
      <c r="C11" s="191" t="s">
        <v>16</v>
      </c>
      <c r="D11" s="42">
        <v>0</v>
      </c>
      <c r="E11" s="41">
        <f t="shared" si="0"/>
        <v>5</v>
      </c>
      <c r="F11" s="42">
        <v>0</v>
      </c>
      <c r="G11" s="41">
        <f t="shared" si="1"/>
        <v>5</v>
      </c>
      <c r="H11" s="42">
        <f t="shared" si="2"/>
        <v>0</v>
      </c>
      <c r="I11" s="41">
        <f t="shared" si="3"/>
        <v>5</v>
      </c>
      <c r="K11" s="38"/>
      <c r="L11" s="38"/>
      <c r="M11" s="38"/>
      <c r="N11" s="38"/>
      <c r="R11" s="45"/>
      <c r="S11" s="45"/>
      <c r="T11" s="45"/>
      <c r="U11" s="45"/>
    </row>
    <row r="12" spans="1:21" x14ac:dyDescent="0.2">
      <c r="D12" s="36"/>
      <c r="E12" s="37"/>
      <c r="F12" s="36"/>
      <c r="G12" s="37"/>
      <c r="H12" s="36"/>
      <c r="I12" s="37"/>
      <c r="K12" s="91"/>
      <c r="L12" s="91"/>
      <c r="M12" s="91"/>
      <c r="N12" s="40"/>
      <c r="R12" s="45"/>
      <c r="S12" s="45"/>
      <c r="T12" s="45"/>
      <c r="U12" s="45"/>
    </row>
    <row r="13" spans="1:21" x14ac:dyDescent="0.2">
      <c r="D13" s="36"/>
      <c r="E13" s="37"/>
      <c r="F13" s="36"/>
      <c r="G13" s="37"/>
      <c r="H13" s="36"/>
      <c r="I13" s="37"/>
      <c r="K13" s="41"/>
      <c r="L13" s="42"/>
      <c r="M13" s="42"/>
      <c r="N13" s="41"/>
      <c r="R13" s="45"/>
      <c r="S13" s="45"/>
      <c r="T13" s="45"/>
      <c r="U13" s="45"/>
    </row>
    <row r="14" spans="1:21" x14ac:dyDescent="0.2">
      <c r="D14" s="36"/>
      <c r="E14" s="37"/>
      <c r="F14" s="36"/>
      <c r="G14" s="37"/>
      <c r="H14" s="36"/>
      <c r="I14" s="37"/>
      <c r="K14" s="41"/>
      <c r="L14" s="42"/>
      <c r="M14" s="42"/>
      <c r="N14" s="41"/>
      <c r="R14" s="45"/>
      <c r="S14" s="45"/>
      <c r="T14" s="45"/>
      <c r="U14" s="45"/>
    </row>
    <row r="15" spans="1:21" x14ac:dyDescent="0.2">
      <c r="D15" s="36"/>
      <c r="E15" s="37"/>
      <c r="F15" s="36"/>
      <c r="G15" s="37"/>
      <c r="H15" s="36"/>
      <c r="I15" s="37"/>
      <c r="K15" s="41"/>
      <c r="L15" s="42"/>
      <c r="M15" s="42"/>
      <c r="N15" s="41"/>
      <c r="R15" s="45"/>
      <c r="S15" s="45"/>
      <c r="T15" s="45"/>
      <c r="U15" s="45"/>
    </row>
    <row r="16" spans="1:21" x14ac:dyDescent="0.2">
      <c r="D16" s="36"/>
      <c r="E16" s="37"/>
      <c r="F16" s="36"/>
      <c r="G16" s="37"/>
      <c r="H16" s="36"/>
      <c r="I16" s="37"/>
      <c r="R16" s="45"/>
      <c r="S16" s="45"/>
      <c r="T16" s="45"/>
      <c r="U16" s="45"/>
    </row>
    <row r="17" spans="4:21" x14ac:dyDescent="0.2">
      <c r="D17" s="36"/>
      <c r="E17" s="37"/>
      <c r="F17" s="36"/>
      <c r="G17" s="37"/>
      <c r="H17" s="36"/>
      <c r="I17" s="37"/>
      <c r="R17" s="45"/>
      <c r="S17" s="45"/>
      <c r="T17" s="45"/>
      <c r="U17" s="45"/>
    </row>
    <row r="18" spans="4:21" x14ac:dyDescent="0.2">
      <c r="D18" s="36"/>
      <c r="E18" s="37"/>
      <c r="F18" s="36"/>
      <c r="G18" s="37"/>
    </row>
    <row r="19" spans="4:21" x14ac:dyDescent="0.2">
      <c r="D19" s="36"/>
      <c r="E19" s="37"/>
      <c r="F19" s="36"/>
      <c r="G19" s="37"/>
    </row>
  </sheetData>
  <sheetProtection selectLockedCells="1" selectUnlockedCells="1"/>
  <mergeCells count="4">
    <mergeCell ref="A1:N1"/>
    <mergeCell ref="A2:N2"/>
    <mergeCell ref="A4:N4"/>
    <mergeCell ref="K6:M6"/>
  </mergeCells>
  <conditionalFormatting sqref="D7:D11 H7:H11">
    <cfRule type="expression" dxfId="155" priority="7" stopIfTrue="1">
      <formula>E7=3</formula>
    </cfRule>
    <cfRule type="expression" dxfId="154" priority="8" stopIfTrue="1">
      <formula>E7=2</formula>
    </cfRule>
    <cfRule type="expression" dxfId="153" priority="9" stopIfTrue="1">
      <formula>E7=1</formula>
    </cfRule>
  </conditionalFormatting>
  <conditionalFormatting sqref="F7:F11">
    <cfRule type="expression" dxfId="152" priority="4" stopIfTrue="1">
      <formula>G7=3</formula>
    </cfRule>
    <cfRule type="expression" dxfId="151" priority="5" stopIfTrue="1">
      <formula>G7=2</formula>
    </cfRule>
    <cfRule type="expression" dxfId="150" priority="6" stopIfTrue="1">
      <formula>G7=1</formula>
    </cfRule>
  </conditionalFormatting>
  <printOptions horizontalCentered="1"/>
  <pageMargins left="0.25" right="0.25" top="0.75" bottom="0.75" header="0.3" footer="0.3"/>
  <pageSetup paperSize="9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5"/>
  <sheetViews>
    <sheetView zoomScaleNormal="100" workbookViewId="0">
      <selection activeCell="B16" sqref="B16:C16"/>
    </sheetView>
  </sheetViews>
  <sheetFormatPr baseColWidth="10" defaultColWidth="9" defaultRowHeight="14" x14ac:dyDescent="0.2"/>
  <cols>
    <col min="1" max="1" width="4.5" style="34" bestFit="1" customWidth="1"/>
    <col min="2" max="2" width="17.33203125" style="35" bestFit="1" customWidth="1"/>
    <col min="3" max="3" width="9.6640625" style="34" customWidth="1"/>
    <col min="4" max="4" width="9.33203125" style="35" customWidth="1"/>
    <col min="5" max="5" width="4.6640625" style="48" customWidth="1"/>
    <col min="6" max="6" width="9.33203125" style="35" customWidth="1"/>
    <col min="7" max="7" width="4.6640625" style="35" customWidth="1"/>
    <col min="8" max="8" width="10.6640625" style="35" customWidth="1"/>
    <col min="9" max="9" width="4.6640625" style="35" customWidth="1"/>
    <col min="10" max="10" width="1.6640625" style="35" customWidth="1"/>
    <col min="11" max="11" width="15.5" style="37" bestFit="1" customWidth="1"/>
    <col min="12" max="12" width="9.33203125" style="35" customWidth="1"/>
    <col min="13" max="13" width="8" style="62" customWidth="1"/>
    <col min="14" max="14" width="4.6640625" style="35" customWidth="1"/>
    <col min="15" max="16384" width="9" style="35"/>
  </cols>
  <sheetData>
    <row r="1" spans="1:20" s="23" customFormat="1" ht="23" x14ac:dyDescent="0.2">
      <c r="A1" s="234" t="str">
        <f>'U8 Inter'!A1:N1</f>
        <v>General Gymnastics - Floor and Vault Competition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20" s="23" customFormat="1" ht="23" x14ac:dyDescent="0.2">
      <c r="A2" s="235" t="s">
        <v>12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20" x14ac:dyDescent="0.2">
      <c r="A3" s="47"/>
    </row>
    <row r="4" spans="1:20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20" x14ac:dyDescent="0.2">
      <c r="A5" s="47"/>
      <c r="J5" s="55"/>
    </row>
    <row r="6" spans="1:20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J6" s="55"/>
      <c r="K6" s="233" t="s">
        <v>10</v>
      </c>
      <c r="L6" s="233"/>
      <c r="M6" s="233"/>
      <c r="N6" s="32" t="s">
        <v>4</v>
      </c>
      <c r="Q6" s="45"/>
      <c r="R6" s="45"/>
      <c r="S6" s="45"/>
      <c r="T6" s="45"/>
    </row>
    <row r="7" spans="1:20" ht="15" x14ac:dyDescent="0.2">
      <c r="A7" s="34">
        <v>49</v>
      </c>
      <c r="B7" t="s">
        <v>75</v>
      </c>
      <c r="C7" s="39" t="s">
        <v>20</v>
      </c>
      <c r="D7" s="36">
        <v>12.3</v>
      </c>
      <c r="E7" s="37">
        <f>RANK(D7,D$7:D$25)</f>
        <v>1</v>
      </c>
      <c r="F7" s="36">
        <v>11.7</v>
      </c>
      <c r="G7" s="37">
        <f>RANK(F7,F$7:F$25)</f>
        <v>1</v>
      </c>
      <c r="H7" s="36">
        <f>D7+F7</f>
        <v>24</v>
      </c>
      <c r="I7" s="37">
        <f>RANK(H7,H$7:H$25)</f>
        <v>1</v>
      </c>
      <c r="J7" s="55"/>
      <c r="K7" s="60" t="s">
        <v>16</v>
      </c>
      <c r="L7" s="61"/>
      <c r="M7" s="63" cm="1">
        <f t="array" ref="M7">SUM(LARGE(H$8:H$11,{1,2,3}))</f>
        <v>68.2</v>
      </c>
      <c r="N7" s="37">
        <f>RANK(M7,M$7:M$26)</f>
        <v>3</v>
      </c>
      <c r="Q7" s="45"/>
      <c r="R7" s="45"/>
      <c r="S7" s="45"/>
      <c r="T7" s="45"/>
    </row>
    <row r="8" spans="1:20" ht="15" x14ac:dyDescent="0.2">
      <c r="A8" s="34">
        <v>50</v>
      </c>
      <c r="B8" s="113" t="s">
        <v>37</v>
      </c>
      <c r="C8" s="74" t="s">
        <v>16</v>
      </c>
      <c r="D8" s="36">
        <v>11.2</v>
      </c>
      <c r="E8" s="37">
        <f t="shared" ref="E8:E25" si="0">RANK(D8,D$7:D$25)</f>
        <v>13</v>
      </c>
      <c r="F8" s="36">
        <v>11.3</v>
      </c>
      <c r="G8" s="37">
        <f t="shared" ref="G8:G25" si="1">RANK(F8,F$7:F$25)</f>
        <v>13</v>
      </c>
      <c r="H8" s="36">
        <f t="shared" ref="H8:H25" si="2">D8+F8</f>
        <v>22.5</v>
      </c>
      <c r="I8" s="37">
        <f t="shared" ref="I8:I25" si="3">RANK(H8,H$7:H$25)</f>
        <v>15</v>
      </c>
      <c r="J8" s="55"/>
      <c r="K8" s="116" t="s">
        <v>27</v>
      </c>
      <c r="L8" s="117"/>
      <c r="M8" s="118" cm="1">
        <f t="array" ref="M8">SUM(LARGE(H$17:H$20,{1,2,3}))</f>
        <v>69.900000000000006</v>
      </c>
      <c r="N8" s="37">
        <f>RANK(M8,M$7:M$26)</f>
        <v>1</v>
      </c>
      <c r="Q8" s="45"/>
      <c r="R8" s="45"/>
      <c r="S8" s="45"/>
      <c r="T8" s="45"/>
    </row>
    <row r="9" spans="1:20" ht="15" x14ac:dyDescent="0.2">
      <c r="A9" s="34">
        <v>51</v>
      </c>
      <c r="B9" s="113" t="s">
        <v>93</v>
      </c>
      <c r="C9" s="74" t="s">
        <v>16</v>
      </c>
      <c r="D9" s="36">
        <v>11.3</v>
      </c>
      <c r="E9" s="37">
        <f t="shared" si="0"/>
        <v>10</v>
      </c>
      <c r="F9" s="36">
        <v>11.7</v>
      </c>
      <c r="G9" s="37">
        <f t="shared" si="1"/>
        <v>1</v>
      </c>
      <c r="H9" s="36">
        <f t="shared" si="2"/>
        <v>23</v>
      </c>
      <c r="I9" s="37">
        <f t="shared" si="3"/>
        <v>6</v>
      </c>
      <c r="J9" s="55"/>
      <c r="K9" s="126" t="s">
        <v>103</v>
      </c>
      <c r="L9" s="127"/>
      <c r="M9" s="128" cm="1">
        <f t="array" ref="M9">SUM(LARGE(H$12:H$16,{1,2,3}))</f>
        <v>69.349999999999994</v>
      </c>
      <c r="N9" s="37">
        <f t="shared" ref="N9:N10" si="4">RANK(M9,M$7:M$26)</f>
        <v>2</v>
      </c>
      <c r="Q9" s="45"/>
      <c r="R9" s="45"/>
      <c r="S9" s="45"/>
      <c r="T9" s="45"/>
    </row>
    <row r="10" spans="1:20" ht="15" x14ac:dyDescent="0.2">
      <c r="A10" s="34">
        <v>52</v>
      </c>
      <c r="B10" s="113" t="s">
        <v>40</v>
      </c>
      <c r="C10" s="74" t="s">
        <v>16</v>
      </c>
      <c r="D10" s="36">
        <v>11.1</v>
      </c>
      <c r="E10" s="37">
        <f t="shared" si="0"/>
        <v>16</v>
      </c>
      <c r="F10" s="36">
        <v>11.6</v>
      </c>
      <c r="G10" s="37">
        <f t="shared" si="1"/>
        <v>4</v>
      </c>
      <c r="H10" s="36">
        <f t="shared" si="2"/>
        <v>22.7</v>
      </c>
      <c r="I10" s="37">
        <f t="shared" si="3"/>
        <v>12</v>
      </c>
      <c r="J10" s="55"/>
      <c r="K10" s="101" t="s">
        <v>145</v>
      </c>
      <c r="L10" s="59"/>
      <c r="M10" s="195" cm="1">
        <f t="array" ref="M10">SUM(LARGE(H$21:H$25,{1,2,3}))</f>
        <v>67.800000000000011</v>
      </c>
      <c r="N10" s="37">
        <f t="shared" si="4"/>
        <v>4</v>
      </c>
      <c r="Q10" s="45"/>
      <c r="R10" s="45"/>
      <c r="S10" s="45"/>
      <c r="T10" s="45"/>
    </row>
    <row r="11" spans="1:20" ht="15" x14ac:dyDescent="0.2">
      <c r="A11" s="34">
        <v>53</v>
      </c>
      <c r="B11" s="113" t="s">
        <v>36</v>
      </c>
      <c r="C11" s="74" t="s">
        <v>16</v>
      </c>
      <c r="D11" s="36">
        <v>10.7</v>
      </c>
      <c r="E11" s="37">
        <f t="shared" si="0"/>
        <v>19</v>
      </c>
      <c r="F11" s="36">
        <v>11.45</v>
      </c>
      <c r="G11" s="37">
        <f t="shared" si="1"/>
        <v>9</v>
      </c>
      <c r="H11" s="36">
        <f t="shared" si="2"/>
        <v>22.15</v>
      </c>
      <c r="I11" s="37">
        <f t="shared" si="3"/>
        <v>18</v>
      </c>
      <c r="J11" s="55"/>
      <c r="L11" s="36"/>
      <c r="Q11" s="45"/>
      <c r="R11" s="45"/>
      <c r="S11" s="45"/>
      <c r="T11" s="45"/>
    </row>
    <row r="12" spans="1:20" ht="15" x14ac:dyDescent="0.2">
      <c r="A12" s="34">
        <v>54</v>
      </c>
      <c r="B12" s="119" t="s">
        <v>111</v>
      </c>
      <c r="C12" s="124" t="s">
        <v>103</v>
      </c>
      <c r="D12" s="36">
        <v>11.45</v>
      </c>
      <c r="E12" s="37">
        <f t="shared" si="0"/>
        <v>7</v>
      </c>
      <c r="F12" s="36">
        <v>11.15</v>
      </c>
      <c r="G12" s="37">
        <f t="shared" si="1"/>
        <v>18</v>
      </c>
      <c r="H12" s="36">
        <f t="shared" si="2"/>
        <v>22.6</v>
      </c>
      <c r="I12" s="37">
        <f t="shared" si="3"/>
        <v>13</v>
      </c>
      <c r="J12" s="55"/>
      <c r="K12" s="56"/>
      <c r="L12" s="56"/>
      <c r="M12" s="56"/>
      <c r="N12" s="32"/>
      <c r="Q12" s="45"/>
      <c r="R12" s="45"/>
      <c r="S12" s="45"/>
      <c r="T12" s="45"/>
    </row>
    <row r="13" spans="1:20" ht="15" x14ac:dyDescent="0.2">
      <c r="A13" s="34">
        <v>55</v>
      </c>
      <c r="B13" s="119" t="s">
        <v>112</v>
      </c>
      <c r="C13" s="124" t="s">
        <v>103</v>
      </c>
      <c r="D13" s="36">
        <v>11.2</v>
      </c>
      <c r="E13" s="37">
        <f t="shared" si="0"/>
        <v>13</v>
      </c>
      <c r="F13" s="36">
        <v>11.55</v>
      </c>
      <c r="G13" s="37">
        <f t="shared" si="1"/>
        <v>7</v>
      </c>
      <c r="H13" s="36">
        <f t="shared" si="2"/>
        <v>22.75</v>
      </c>
      <c r="I13" s="37">
        <f t="shared" si="3"/>
        <v>10</v>
      </c>
      <c r="J13" s="55"/>
      <c r="L13" s="36"/>
      <c r="N13" s="37"/>
      <c r="Q13" s="45"/>
      <c r="R13" s="45"/>
      <c r="S13" s="45"/>
      <c r="T13" s="45"/>
    </row>
    <row r="14" spans="1:20" ht="15" x14ac:dyDescent="0.2">
      <c r="A14" s="34">
        <v>56</v>
      </c>
      <c r="B14" s="119" t="s">
        <v>113</v>
      </c>
      <c r="C14" s="124" t="s">
        <v>103</v>
      </c>
      <c r="D14" s="36">
        <v>11.45</v>
      </c>
      <c r="E14" s="37">
        <f t="shared" si="0"/>
        <v>7</v>
      </c>
      <c r="F14" s="36">
        <v>11.45</v>
      </c>
      <c r="G14" s="37">
        <f t="shared" si="1"/>
        <v>9</v>
      </c>
      <c r="H14" s="36">
        <f t="shared" si="2"/>
        <v>22.9</v>
      </c>
      <c r="I14" s="37">
        <f t="shared" si="3"/>
        <v>8</v>
      </c>
      <c r="J14" s="55"/>
      <c r="L14" s="36"/>
      <c r="N14" s="37"/>
      <c r="Q14" s="45"/>
      <c r="R14" s="45"/>
      <c r="S14" s="45"/>
      <c r="T14" s="45"/>
    </row>
    <row r="15" spans="1:20" ht="15" x14ac:dyDescent="0.2">
      <c r="A15" s="34">
        <v>57</v>
      </c>
      <c r="B15" s="119" t="s">
        <v>114</v>
      </c>
      <c r="C15" s="124" t="s">
        <v>103</v>
      </c>
      <c r="D15" s="36">
        <v>11.2</v>
      </c>
      <c r="E15" s="37">
        <f t="shared" si="0"/>
        <v>13</v>
      </c>
      <c r="F15" s="36">
        <v>11.6</v>
      </c>
      <c r="G15" s="37">
        <f t="shared" si="1"/>
        <v>4</v>
      </c>
      <c r="H15" s="36">
        <f t="shared" si="2"/>
        <v>22.799999999999997</v>
      </c>
      <c r="I15" s="37">
        <f t="shared" si="3"/>
        <v>9</v>
      </c>
      <c r="J15" s="55"/>
      <c r="L15" s="36"/>
      <c r="N15" s="37"/>
      <c r="Q15" s="45"/>
      <c r="R15" s="45"/>
      <c r="S15" s="45"/>
      <c r="T15" s="45"/>
    </row>
    <row r="16" spans="1:20" ht="15" x14ac:dyDescent="0.2">
      <c r="A16" s="34">
        <v>58</v>
      </c>
      <c r="B16" s="119" t="s">
        <v>115</v>
      </c>
      <c r="C16" s="125" t="s">
        <v>103</v>
      </c>
      <c r="D16" s="36">
        <v>12</v>
      </c>
      <c r="E16" s="37">
        <f t="shared" si="0"/>
        <v>3</v>
      </c>
      <c r="F16" s="36">
        <v>11.65</v>
      </c>
      <c r="G16" s="37">
        <f t="shared" si="1"/>
        <v>3</v>
      </c>
      <c r="H16" s="36">
        <f t="shared" si="2"/>
        <v>23.65</v>
      </c>
      <c r="I16" s="37">
        <f t="shared" si="3"/>
        <v>2</v>
      </c>
      <c r="J16" s="55"/>
      <c r="K16" s="56"/>
      <c r="L16" s="56"/>
      <c r="M16" s="56"/>
      <c r="N16" s="32"/>
      <c r="Q16" s="45"/>
      <c r="R16" s="45"/>
      <c r="S16" s="45"/>
      <c r="T16" s="45"/>
    </row>
    <row r="17" spans="1:20" ht="15" x14ac:dyDescent="0.2">
      <c r="A17" s="34">
        <v>59</v>
      </c>
      <c r="B17" s="114" t="s">
        <v>129</v>
      </c>
      <c r="C17" s="115" t="s">
        <v>132</v>
      </c>
      <c r="D17" s="36">
        <v>11.75</v>
      </c>
      <c r="E17" s="37">
        <f t="shared" si="0"/>
        <v>4</v>
      </c>
      <c r="F17" s="36">
        <v>11.2</v>
      </c>
      <c r="G17" s="37">
        <f t="shared" si="1"/>
        <v>15</v>
      </c>
      <c r="H17" s="36">
        <f t="shared" si="2"/>
        <v>22.95</v>
      </c>
      <c r="I17" s="37">
        <f t="shared" si="3"/>
        <v>7</v>
      </c>
      <c r="J17" s="55"/>
      <c r="L17" s="36"/>
      <c r="N17" s="37"/>
      <c r="Q17" s="49"/>
      <c r="R17" s="49"/>
      <c r="S17" s="49"/>
      <c r="T17" s="49"/>
    </row>
    <row r="18" spans="1:20" ht="15" x14ac:dyDescent="0.2">
      <c r="A18" s="34">
        <v>60</v>
      </c>
      <c r="B18" s="114" t="s">
        <v>130</v>
      </c>
      <c r="C18" s="115" t="s">
        <v>132</v>
      </c>
      <c r="D18" s="36">
        <v>11.6</v>
      </c>
      <c r="E18" s="37">
        <f t="shared" si="0"/>
        <v>6</v>
      </c>
      <c r="F18" s="36">
        <v>11.5</v>
      </c>
      <c r="G18" s="37">
        <f t="shared" si="1"/>
        <v>8</v>
      </c>
      <c r="H18" s="36">
        <f t="shared" si="2"/>
        <v>23.1</v>
      </c>
      <c r="I18" s="37">
        <f t="shared" si="3"/>
        <v>5</v>
      </c>
      <c r="J18" s="55"/>
      <c r="L18" s="36"/>
      <c r="N18" s="37"/>
      <c r="Q18" s="49"/>
      <c r="R18" s="49"/>
      <c r="S18" s="49"/>
      <c r="T18" s="49"/>
    </row>
    <row r="19" spans="1:20" ht="15" x14ac:dyDescent="0.2">
      <c r="A19" s="34">
        <v>61</v>
      </c>
      <c r="B19" s="114" t="s">
        <v>42</v>
      </c>
      <c r="C19" s="115" t="s">
        <v>132</v>
      </c>
      <c r="D19" s="36">
        <v>12.3</v>
      </c>
      <c r="E19" s="37">
        <f t="shared" si="0"/>
        <v>1</v>
      </c>
      <c r="F19" s="36">
        <v>11.2</v>
      </c>
      <c r="G19" s="37">
        <f t="shared" si="1"/>
        <v>15</v>
      </c>
      <c r="H19" s="36">
        <f t="shared" si="2"/>
        <v>23.5</v>
      </c>
      <c r="I19" s="37">
        <f t="shared" si="3"/>
        <v>3</v>
      </c>
      <c r="J19" s="55"/>
      <c r="L19" s="36"/>
      <c r="N19" s="37"/>
      <c r="Q19" s="49"/>
      <c r="R19" s="49"/>
      <c r="S19" s="49"/>
      <c r="T19" s="49"/>
    </row>
    <row r="20" spans="1:20" ht="15" x14ac:dyDescent="0.2">
      <c r="A20" s="34">
        <v>62</v>
      </c>
      <c r="B20" s="114" t="s">
        <v>131</v>
      </c>
      <c r="C20" s="115" t="s">
        <v>132</v>
      </c>
      <c r="D20" s="36">
        <v>11.7</v>
      </c>
      <c r="E20" s="37">
        <f t="shared" si="0"/>
        <v>5</v>
      </c>
      <c r="F20" s="36">
        <v>11.6</v>
      </c>
      <c r="G20" s="37">
        <f t="shared" si="1"/>
        <v>4</v>
      </c>
      <c r="H20" s="36">
        <f t="shared" si="2"/>
        <v>23.299999999999997</v>
      </c>
      <c r="I20" s="37">
        <f t="shared" si="3"/>
        <v>4</v>
      </c>
      <c r="J20" s="55"/>
      <c r="Q20" s="45"/>
      <c r="R20" s="45"/>
      <c r="S20" s="45"/>
      <c r="T20" s="45"/>
    </row>
    <row r="21" spans="1:20" ht="15" x14ac:dyDescent="0.2">
      <c r="A21" s="34">
        <v>63</v>
      </c>
      <c r="B21" s="105" t="s">
        <v>146</v>
      </c>
      <c r="C21" s="129" t="s">
        <v>145</v>
      </c>
      <c r="D21" s="36">
        <v>11.3</v>
      </c>
      <c r="E21" s="37">
        <f t="shared" si="0"/>
        <v>10</v>
      </c>
      <c r="F21" s="36">
        <v>11.4</v>
      </c>
      <c r="G21" s="37">
        <f t="shared" si="1"/>
        <v>11</v>
      </c>
      <c r="H21" s="36">
        <f t="shared" si="2"/>
        <v>22.700000000000003</v>
      </c>
      <c r="I21" s="37">
        <f t="shared" si="3"/>
        <v>11</v>
      </c>
      <c r="J21" s="55"/>
      <c r="Q21" s="45"/>
      <c r="R21" s="45"/>
      <c r="S21" s="45"/>
      <c r="T21" s="45"/>
    </row>
    <row r="22" spans="1:20" ht="15" x14ac:dyDescent="0.2">
      <c r="A22" s="34">
        <v>64</v>
      </c>
      <c r="B22" s="105" t="s">
        <v>147</v>
      </c>
      <c r="C22" s="129" t="s">
        <v>145</v>
      </c>
      <c r="D22" s="36">
        <v>11.35</v>
      </c>
      <c r="E22" s="37">
        <f t="shared" si="0"/>
        <v>9</v>
      </c>
      <c r="F22" s="36">
        <v>11.25</v>
      </c>
      <c r="G22" s="37">
        <f t="shared" si="1"/>
        <v>14</v>
      </c>
      <c r="H22" s="36">
        <f t="shared" si="2"/>
        <v>22.6</v>
      </c>
      <c r="I22" s="37">
        <f t="shared" si="3"/>
        <v>13</v>
      </c>
      <c r="J22" s="55"/>
    </row>
    <row r="23" spans="1:20" ht="15" x14ac:dyDescent="0.2">
      <c r="A23" s="34">
        <v>65</v>
      </c>
      <c r="B23" s="105" t="s">
        <v>148</v>
      </c>
      <c r="C23" s="129" t="s">
        <v>145</v>
      </c>
      <c r="D23" s="36">
        <v>11.3</v>
      </c>
      <c r="E23" s="37">
        <f t="shared" si="0"/>
        <v>10</v>
      </c>
      <c r="F23" s="36">
        <v>11.2</v>
      </c>
      <c r="G23" s="37">
        <f t="shared" si="1"/>
        <v>15</v>
      </c>
      <c r="H23" s="36">
        <f t="shared" si="2"/>
        <v>22.5</v>
      </c>
      <c r="I23" s="37">
        <f t="shared" si="3"/>
        <v>15</v>
      </c>
      <c r="J23" s="55"/>
    </row>
    <row r="24" spans="1:20" ht="15" x14ac:dyDescent="0.2">
      <c r="A24" s="34">
        <v>66</v>
      </c>
      <c r="B24" s="105" t="s">
        <v>149</v>
      </c>
      <c r="C24" s="129" t="s">
        <v>145</v>
      </c>
      <c r="D24" s="36">
        <v>10.9</v>
      </c>
      <c r="E24" s="37">
        <f t="shared" si="0"/>
        <v>18</v>
      </c>
      <c r="F24" s="36">
        <v>11.15</v>
      </c>
      <c r="G24" s="37">
        <f t="shared" si="1"/>
        <v>18</v>
      </c>
      <c r="H24" s="36">
        <f t="shared" si="2"/>
        <v>22.05</v>
      </c>
      <c r="I24" s="37">
        <f t="shared" si="3"/>
        <v>19</v>
      </c>
      <c r="J24" s="55"/>
    </row>
    <row r="25" spans="1:20" ht="15" x14ac:dyDescent="0.2">
      <c r="A25" s="34">
        <v>67</v>
      </c>
      <c r="B25" s="105" t="s">
        <v>150</v>
      </c>
      <c r="C25" s="129" t="s">
        <v>145</v>
      </c>
      <c r="D25" s="36">
        <v>11.1</v>
      </c>
      <c r="E25" s="37">
        <f t="shared" si="0"/>
        <v>16</v>
      </c>
      <c r="F25" s="36">
        <v>11.4</v>
      </c>
      <c r="G25" s="37">
        <f t="shared" si="1"/>
        <v>11</v>
      </c>
      <c r="H25" s="36">
        <f t="shared" si="2"/>
        <v>22.5</v>
      </c>
      <c r="I25" s="37">
        <f t="shared" si="3"/>
        <v>15</v>
      </c>
      <c r="J25" s="55"/>
    </row>
  </sheetData>
  <sheetProtection selectLockedCells="1" selectUnlockedCells="1"/>
  <mergeCells count="4">
    <mergeCell ref="K6:M6"/>
    <mergeCell ref="A1:N1"/>
    <mergeCell ref="A2:N2"/>
    <mergeCell ref="A4:N4"/>
  </mergeCells>
  <conditionalFormatting sqref="D7:D25">
    <cfRule type="expression" dxfId="149" priority="18" stopIfTrue="1">
      <formula>E7=1</formula>
    </cfRule>
    <cfRule type="expression" dxfId="148" priority="17" stopIfTrue="1">
      <formula>E7=2</formula>
    </cfRule>
    <cfRule type="expression" dxfId="147" priority="16" stopIfTrue="1">
      <formula>E7=3</formula>
    </cfRule>
    <cfRule type="expression" dxfId="146" priority="15" stopIfTrue="1">
      <formula>E7=4</formula>
    </cfRule>
    <cfRule type="expression" dxfId="145" priority="14" stopIfTrue="1">
      <formula>E7=5</formula>
    </cfRule>
    <cfRule type="expression" dxfId="144" priority="13" stopIfTrue="1">
      <formula>E7=6</formula>
    </cfRule>
  </conditionalFormatting>
  <conditionalFormatting sqref="F7:F25">
    <cfRule type="expression" dxfId="143" priority="7" stopIfTrue="1">
      <formula>G7=6</formula>
    </cfRule>
    <cfRule type="expression" dxfId="142" priority="8" stopIfTrue="1">
      <formula>G7=5</formula>
    </cfRule>
    <cfRule type="expression" dxfId="141" priority="9" stopIfTrue="1">
      <formula>G7=4</formula>
    </cfRule>
    <cfRule type="expression" dxfId="140" priority="10" stopIfTrue="1">
      <formula>G7=3</formula>
    </cfRule>
    <cfRule type="expression" dxfId="139" priority="11" stopIfTrue="1">
      <formula>G7=2</formula>
    </cfRule>
    <cfRule type="expression" dxfId="138" priority="12" stopIfTrue="1">
      <formula>G7=1</formula>
    </cfRule>
  </conditionalFormatting>
  <conditionalFormatting sqref="H7:H25">
    <cfRule type="expression" dxfId="137" priority="6" stopIfTrue="1">
      <formula>I7=1</formula>
    </cfRule>
    <cfRule type="expression" dxfId="136" priority="5" stopIfTrue="1">
      <formula>I7=2</formula>
    </cfRule>
    <cfRule type="expression" dxfId="135" priority="4" stopIfTrue="1">
      <formula>I7=3</formula>
    </cfRule>
    <cfRule type="expression" dxfId="134" priority="3" stopIfTrue="1">
      <formula>I7=4</formula>
    </cfRule>
    <cfRule type="expression" dxfId="133" priority="2" stopIfTrue="1">
      <formula>I7=5</formula>
    </cfRule>
    <cfRule type="expression" dxfId="132" priority="1" stopIfTrue="1">
      <formula>I7=6</formula>
    </cfRule>
  </conditionalFormatting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28"/>
  <sheetViews>
    <sheetView zoomScaleNormal="100" workbookViewId="0">
      <selection activeCell="B9" sqref="B9:C9"/>
    </sheetView>
  </sheetViews>
  <sheetFormatPr baseColWidth="10" defaultColWidth="9" defaultRowHeight="14" x14ac:dyDescent="0.2"/>
  <cols>
    <col min="1" max="1" width="3" style="34" bestFit="1" customWidth="1"/>
    <col min="2" max="2" width="19.33203125" style="35" bestFit="1" customWidth="1"/>
    <col min="3" max="3" width="9.33203125" style="34" customWidth="1"/>
    <col min="4" max="4" width="7.6640625" style="35" bestFit="1" customWidth="1"/>
    <col min="5" max="5" width="3.6640625" style="48" bestFit="1" customWidth="1"/>
    <col min="6" max="6" width="7.6640625" style="35" bestFit="1" customWidth="1"/>
    <col min="7" max="7" width="3.6640625" style="35" bestFit="1" customWidth="1"/>
    <col min="8" max="8" width="7.5" style="35" bestFit="1" customWidth="1"/>
    <col min="9" max="9" width="3.6640625" style="35" bestFit="1" customWidth="1"/>
    <col min="10" max="10" width="1.6640625" style="35" customWidth="1"/>
    <col min="11" max="11" width="15.5" style="37" bestFit="1" customWidth="1"/>
    <col min="12" max="12" width="5.5" style="35" bestFit="1" customWidth="1"/>
    <col min="13" max="14" width="6.6640625" style="35" bestFit="1" customWidth="1"/>
    <col min="15" max="15" width="10.6640625" style="35" customWidth="1"/>
    <col min="16" max="16" width="4.33203125" style="35" customWidth="1"/>
    <col min="17" max="17" width="6.1640625" style="35" customWidth="1"/>
    <col min="18" max="18" width="5" style="35" hidden="1" customWidth="1"/>
    <col min="19" max="22" width="0" style="35" hidden="1" customWidth="1"/>
    <col min="23" max="16384" width="9" style="35"/>
  </cols>
  <sheetData>
    <row r="1" spans="1:19" s="23" customFormat="1" ht="23" x14ac:dyDescent="0.2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9" s="23" customFormat="1" ht="23" x14ac:dyDescent="0.2">
      <c r="A2" s="235" t="s">
        <v>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9" x14ac:dyDescent="0.2">
      <c r="A3" s="47"/>
    </row>
    <row r="4" spans="1:19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9" x14ac:dyDescent="0.2">
      <c r="A5" s="47"/>
      <c r="J5" s="65"/>
    </row>
    <row r="6" spans="1:19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J6" s="65"/>
      <c r="K6" s="233" t="s">
        <v>7</v>
      </c>
      <c r="L6" s="233"/>
      <c r="M6" s="233"/>
      <c r="N6" s="32" t="s">
        <v>4</v>
      </c>
    </row>
    <row r="7" spans="1:19" ht="15" x14ac:dyDescent="0.2">
      <c r="A7" s="34">
        <v>68</v>
      </c>
      <c r="B7" s="104" t="s">
        <v>94</v>
      </c>
      <c r="C7" s="74" t="s">
        <v>16</v>
      </c>
      <c r="D7" s="36">
        <v>11.8</v>
      </c>
      <c r="E7" s="37">
        <f>RANK(D7,D$7:D$21)</f>
        <v>6</v>
      </c>
      <c r="F7" s="36">
        <v>11.8</v>
      </c>
      <c r="G7" s="37">
        <f>RANK(F7,F$7:F$21)</f>
        <v>9</v>
      </c>
      <c r="H7" s="36">
        <f>D7+F7</f>
        <v>23.6</v>
      </c>
      <c r="I7" s="37">
        <f>RANK(H7,H$7:H$21)</f>
        <v>7</v>
      </c>
      <c r="J7" s="65"/>
      <c r="K7" s="132" t="s">
        <v>16</v>
      </c>
      <c r="L7" s="61"/>
      <c r="M7" s="63" cm="1">
        <f t="array" ref="M7">SUM(LARGE(H$7:H$9,{1,2,3}))</f>
        <v>72.25</v>
      </c>
      <c r="N7" s="37">
        <f>RANK(M7,M$7:M$26)</f>
        <v>2</v>
      </c>
      <c r="O7" s="32"/>
      <c r="P7" s="45"/>
      <c r="Q7" s="45"/>
      <c r="R7" s="45"/>
      <c r="S7" s="45"/>
    </row>
    <row r="8" spans="1:19" ht="15" x14ac:dyDescent="0.2">
      <c r="A8" s="34">
        <v>69</v>
      </c>
      <c r="B8" s="104" t="s">
        <v>38</v>
      </c>
      <c r="C8" s="74" t="s">
        <v>16</v>
      </c>
      <c r="D8" s="36">
        <v>11.85</v>
      </c>
      <c r="E8" s="37">
        <f t="shared" ref="E8:E19" si="0">RANK(D8,D$7:D$21)</f>
        <v>5</v>
      </c>
      <c r="F8" s="36">
        <v>11.5</v>
      </c>
      <c r="G8" s="37">
        <f t="shared" ref="G8:G19" si="1">RANK(F8,F$7:F$21)</f>
        <v>10</v>
      </c>
      <c r="H8" s="36">
        <f t="shared" ref="H8:H19" si="2">D8+F8</f>
        <v>23.35</v>
      </c>
      <c r="I8" s="37">
        <f t="shared" ref="I8:I19" si="3">RANK(H8,H$7:H$21)</f>
        <v>9</v>
      </c>
      <c r="J8" s="65"/>
      <c r="K8" s="116" t="s">
        <v>27</v>
      </c>
      <c r="L8" s="117"/>
      <c r="M8" s="118" cm="1">
        <f t="array" ref="M8">SUM(LARGE(H$14:H$16,{1,2,3}))</f>
        <v>72.800000000000011</v>
      </c>
      <c r="N8" s="37">
        <f>RANK(M8,M$7:M$26)</f>
        <v>1</v>
      </c>
      <c r="O8" s="37"/>
      <c r="P8" s="45"/>
      <c r="Q8" s="45"/>
      <c r="R8" s="45"/>
      <c r="S8" s="45"/>
    </row>
    <row r="9" spans="1:19" ht="15" x14ac:dyDescent="0.2">
      <c r="A9" s="34">
        <v>70</v>
      </c>
      <c r="B9" s="104" t="s">
        <v>95</v>
      </c>
      <c r="C9" s="74" t="s">
        <v>16</v>
      </c>
      <c r="D9" s="36">
        <v>12.3</v>
      </c>
      <c r="E9" s="37">
        <f t="shared" si="0"/>
        <v>2</v>
      </c>
      <c r="F9" s="36">
        <v>13</v>
      </c>
      <c r="G9" s="37">
        <f t="shared" si="1"/>
        <v>4</v>
      </c>
      <c r="H9" s="36">
        <f t="shared" si="2"/>
        <v>25.3</v>
      </c>
      <c r="I9" s="37">
        <f t="shared" si="3"/>
        <v>2</v>
      </c>
      <c r="J9" s="65"/>
      <c r="K9" s="126" t="s">
        <v>103</v>
      </c>
      <c r="L9" s="127"/>
      <c r="M9" s="135" cm="1">
        <f t="array" ref="M9">SUM(LARGE(H$10:H$13,{1,2,3}))</f>
        <v>50.7</v>
      </c>
      <c r="N9" s="37">
        <f>RANK(M9,M$7:M$26)</f>
        <v>3</v>
      </c>
      <c r="O9" s="37"/>
      <c r="P9" s="45"/>
      <c r="Q9" s="45"/>
      <c r="R9" s="45"/>
      <c r="S9" s="45"/>
    </row>
    <row r="10" spans="1:19" ht="15" x14ac:dyDescent="0.2">
      <c r="A10" s="34">
        <v>71</v>
      </c>
      <c r="B10" s="119" t="s">
        <v>116</v>
      </c>
      <c r="C10" s="124" t="s">
        <v>103</v>
      </c>
      <c r="D10" s="36">
        <v>12.25</v>
      </c>
      <c r="E10" s="37">
        <f t="shared" si="0"/>
        <v>3</v>
      </c>
      <c r="F10" s="36">
        <v>12.9</v>
      </c>
      <c r="G10" s="37">
        <f t="shared" si="1"/>
        <v>5</v>
      </c>
      <c r="H10" s="36">
        <f t="shared" si="2"/>
        <v>25.15</v>
      </c>
      <c r="I10" s="37">
        <f t="shared" si="3"/>
        <v>3</v>
      </c>
      <c r="J10" s="65"/>
      <c r="L10" s="36"/>
      <c r="M10" s="36"/>
      <c r="O10" s="37"/>
      <c r="P10" s="45"/>
      <c r="Q10" s="45"/>
      <c r="R10" s="45"/>
      <c r="S10" s="45"/>
    </row>
    <row r="11" spans="1:19" ht="15" x14ac:dyDescent="0.2">
      <c r="A11" s="82">
        <v>72</v>
      </c>
      <c r="B11" s="221" t="s">
        <v>117</v>
      </c>
      <c r="C11" s="222" t="s">
        <v>103</v>
      </c>
      <c r="D11" s="42">
        <v>0</v>
      </c>
      <c r="E11" s="41">
        <f t="shared" si="0"/>
        <v>12</v>
      </c>
      <c r="F11" s="42">
        <v>0</v>
      </c>
      <c r="G11" s="41">
        <f t="shared" si="1"/>
        <v>12</v>
      </c>
      <c r="H11" s="42">
        <f t="shared" si="2"/>
        <v>0</v>
      </c>
      <c r="I11" s="41">
        <f t="shared" si="3"/>
        <v>12</v>
      </c>
      <c r="J11" s="65"/>
      <c r="K11" s="35"/>
      <c r="P11" s="45"/>
      <c r="Q11" s="45"/>
      <c r="R11" s="45"/>
      <c r="S11" s="45"/>
    </row>
    <row r="12" spans="1:19" ht="15" x14ac:dyDescent="0.2">
      <c r="A12" s="34">
        <v>73</v>
      </c>
      <c r="B12" s="119" t="s">
        <v>118</v>
      </c>
      <c r="C12" s="124" t="s">
        <v>103</v>
      </c>
      <c r="D12" s="36">
        <v>12.5</v>
      </c>
      <c r="E12" s="37">
        <f t="shared" si="0"/>
        <v>1</v>
      </c>
      <c r="F12" s="36">
        <v>13.05</v>
      </c>
      <c r="G12" s="37">
        <f t="shared" si="1"/>
        <v>2</v>
      </c>
      <c r="H12" s="36">
        <f t="shared" si="2"/>
        <v>25.55</v>
      </c>
      <c r="I12" s="37">
        <f t="shared" si="3"/>
        <v>1</v>
      </c>
      <c r="J12" s="65"/>
      <c r="K12" s="56"/>
      <c r="L12" s="56"/>
      <c r="M12" s="56"/>
      <c r="N12" s="32"/>
      <c r="O12" s="32"/>
      <c r="P12" s="45"/>
      <c r="Q12" s="45"/>
      <c r="R12" s="45"/>
      <c r="S12" s="45"/>
    </row>
    <row r="13" spans="1:19" ht="15" x14ac:dyDescent="0.2">
      <c r="A13" s="82">
        <v>74</v>
      </c>
      <c r="B13" s="221" t="s">
        <v>119</v>
      </c>
      <c r="C13" s="222" t="s">
        <v>103</v>
      </c>
      <c r="D13" s="42">
        <v>0</v>
      </c>
      <c r="E13" s="41">
        <f t="shared" si="0"/>
        <v>12</v>
      </c>
      <c r="F13" s="42">
        <v>0</v>
      </c>
      <c r="G13" s="41">
        <f t="shared" si="1"/>
        <v>12</v>
      </c>
      <c r="H13" s="42">
        <f t="shared" si="2"/>
        <v>0</v>
      </c>
      <c r="I13" s="41">
        <f t="shared" si="3"/>
        <v>12</v>
      </c>
      <c r="J13" s="65"/>
      <c r="L13" s="36"/>
      <c r="M13" s="36"/>
      <c r="N13" s="37"/>
      <c r="O13" s="37"/>
    </row>
    <row r="14" spans="1:19" ht="15" x14ac:dyDescent="0.2">
      <c r="A14" s="34">
        <v>75</v>
      </c>
      <c r="B14" s="133" t="s">
        <v>39</v>
      </c>
      <c r="C14" s="134" t="s">
        <v>132</v>
      </c>
      <c r="D14" s="36">
        <v>11</v>
      </c>
      <c r="E14" s="37">
        <f t="shared" si="0"/>
        <v>8</v>
      </c>
      <c r="F14" s="36">
        <v>12.5</v>
      </c>
      <c r="G14" s="37">
        <f t="shared" si="1"/>
        <v>8</v>
      </c>
      <c r="H14" s="36">
        <f t="shared" si="2"/>
        <v>23.5</v>
      </c>
      <c r="I14" s="37">
        <f t="shared" si="3"/>
        <v>8</v>
      </c>
      <c r="J14" s="65"/>
      <c r="L14" s="36"/>
      <c r="M14" s="36"/>
      <c r="N14" s="37"/>
      <c r="O14" s="37"/>
    </row>
    <row r="15" spans="1:19" ht="15" x14ac:dyDescent="0.2">
      <c r="A15" s="34">
        <v>76</v>
      </c>
      <c r="B15" s="133" t="s">
        <v>133</v>
      </c>
      <c r="C15" s="134" t="s">
        <v>132</v>
      </c>
      <c r="D15" s="36">
        <v>11.05</v>
      </c>
      <c r="E15" s="37">
        <f t="shared" si="0"/>
        <v>7</v>
      </c>
      <c r="F15" s="36">
        <v>13.3</v>
      </c>
      <c r="G15" s="37">
        <f t="shared" si="1"/>
        <v>1</v>
      </c>
      <c r="H15" s="36">
        <f t="shared" si="2"/>
        <v>24.35</v>
      </c>
      <c r="I15" s="37">
        <f t="shared" si="3"/>
        <v>5</v>
      </c>
      <c r="J15" s="65"/>
      <c r="L15" s="36"/>
      <c r="M15" s="36"/>
      <c r="N15" s="37"/>
      <c r="O15" s="37"/>
    </row>
    <row r="16" spans="1:19" ht="15" x14ac:dyDescent="0.2">
      <c r="A16" s="34">
        <v>77</v>
      </c>
      <c r="B16" s="133" t="s">
        <v>43</v>
      </c>
      <c r="C16" s="134" t="s">
        <v>132</v>
      </c>
      <c r="D16" s="36">
        <v>11.9</v>
      </c>
      <c r="E16" s="37">
        <f t="shared" si="0"/>
        <v>4</v>
      </c>
      <c r="F16" s="36">
        <v>13.05</v>
      </c>
      <c r="G16" s="37">
        <f t="shared" si="1"/>
        <v>2</v>
      </c>
      <c r="H16" s="36">
        <f t="shared" si="2"/>
        <v>24.950000000000003</v>
      </c>
      <c r="I16" s="37">
        <f t="shared" si="3"/>
        <v>4</v>
      </c>
      <c r="J16" s="65"/>
      <c r="K16" s="69"/>
    </row>
    <row r="17" spans="1:15" ht="15" x14ac:dyDescent="0.2">
      <c r="A17" s="34">
        <v>78</v>
      </c>
      <c r="B17" t="s">
        <v>151</v>
      </c>
      <c r="C17" s="39" t="s">
        <v>145</v>
      </c>
      <c r="D17" s="36">
        <v>10.1</v>
      </c>
      <c r="E17" s="37">
        <f t="shared" si="0"/>
        <v>11</v>
      </c>
      <c r="F17" s="36">
        <v>9.85</v>
      </c>
      <c r="G17" s="37">
        <f t="shared" si="1"/>
        <v>11</v>
      </c>
      <c r="H17" s="36">
        <f t="shared" si="2"/>
        <v>19.95</v>
      </c>
      <c r="I17" s="37">
        <f t="shared" si="3"/>
        <v>11</v>
      </c>
      <c r="J17" s="65"/>
      <c r="K17" s="56"/>
      <c r="L17" s="56"/>
      <c r="M17" s="56"/>
      <c r="N17" s="32"/>
      <c r="O17" s="32"/>
    </row>
    <row r="18" spans="1:15" ht="15" x14ac:dyDescent="0.2">
      <c r="A18" s="34">
        <v>79</v>
      </c>
      <c r="B18" t="s">
        <v>180</v>
      </c>
      <c r="C18" s="39" t="s">
        <v>179</v>
      </c>
      <c r="D18" s="36">
        <v>10.55</v>
      </c>
      <c r="E18" s="37">
        <f t="shared" si="0"/>
        <v>10</v>
      </c>
      <c r="F18" s="36">
        <v>12.8</v>
      </c>
      <c r="G18" s="37">
        <f t="shared" si="1"/>
        <v>7</v>
      </c>
      <c r="H18" s="36">
        <f t="shared" si="2"/>
        <v>23.35</v>
      </c>
      <c r="I18" s="37">
        <f t="shared" si="3"/>
        <v>9</v>
      </c>
      <c r="J18" s="65"/>
      <c r="L18" s="36"/>
      <c r="M18" s="36"/>
      <c r="N18" s="37"/>
      <c r="O18" s="37"/>
    </row>
    <row r="19" spans="1:15" ht="15" x14ac:dyDescent="0.2">
      <c r="A19" s="34">
        <v>80</v>
      </c>
      <c r="B19" t="s">
        <v>181</v>
      </c>
      <c r="C19" s="39" t="s">
        <v>179</v>
      </c>
      <c r="D19" s="36">
        <v>10.95</v>
      </c>
      <c r="E19" s="37">
        <f t="shared" si="0"/>
        <v>9</v>
      </c>
      <c r="F19" s="36">
        <v>12.85</v>
      </c>
      <c r="G19" s="37">
        <f t="shared" si="1"/>
        <v>6</v>
      </c>
      <c r="H19" s="36">
        <f t="shared" si="2"/>
        <v>23.799999999999997</v>
      </c>
      <c r="I19" s="37">
        <f t="shared" si="3"/>
        <v>6</v>
      </c>
      <c r="J19" s="65"/>
      <c r="L19" s="36"/>
      <c r="M19" s="36"/>
      <c r="N19" s="37"/>
      <c r="O19" s="37"/>
    </row>
    <row r="20" spans="1:15" x14ac:dyDescent="0.2">
      <c r="B20" s="19"/>
      <c r="C20" s="39"/>
      <c r="D20" s="36"/>
      <c r="E20" s="37"/>
      <c r="F20" s="36"/>
      <c r="G20" s="37"/>
      <c r="H20" s="36"/>
      <c r="I20" s="37"/>
      <c r="L20" s="36"/>
      <c r="M20" s="36"/>
      <c r="N20" s="37"/>
      <c r="O20" s="37"/>
    </row>
    <row r="21" spans="1:15" x14ac:dyDescent="0.2">
      <c r="B21" s="19"/>
      <c r="C21" s="39"/>
      <c r="K21" s="69"/>
    </row>
    <row r="22" spans="1:15" x14ac:dyDescent="0.2">
      <c r="K22" s="56"/>
      <c r="L22" s="56"/>
      <c r="M22" s="56"/>
      <c r="N22" s="32"/>
      <c r="O22" s="32"/>
    </row>
    <row r="23" spans="1:15" x14ac:dyDescent="0.2">
      <c r="L23" s="36"/>
      <c r="M23" s="36"/>
      <c r="N23" s="37"/>
      <c r="O23" s="37"/>
    </row>
    <row r="24" spans="1:15" x14ac:dyDescent="0.2">
      <c r="L24" s="36"/>
      <c r="M24" s="36"/>
      <c r="N24" s="37"/>
      <c r="O24" s="37"/>
    </row>
    <row r="25" spans="1:15" x14ac:dyDescent="0.2">
      <c r="L25" s="36"/>
      <c r="M25" s="36"/>
      <c r="N25" s="37"/>
      <c r="O25" s="37"/>
    </row>
    <row r="26" spans="1:15" x14ac:dyDescent="0.2">
      <c r="K26" s="35"/>
    </row>
    <row r="27" spans="1:15" x14ac:dyDescent="0.2">
      <c r="K27" s="35"/>
    </row>
    <row r="28" spans="1:15" x14ac:dyDescent="0.2">
      <c r="K28" s="35"/>
    </row>
  </sheetData>
  <sheetProtection selectLockedCells="1" selectUnlockedCells="1"/>
  <mergeCells count="4">
    <mergeCell ref="A1:N1"/>
    <mergeCell ref="A2:N2"/>
    <mergeCell ref="K6:M6"/>
    <mergeCell ref="A4:N4"/>
  </mergeCells>
  <conditionalFormatting sqref="D7:D20">
    <cfRule type="expression" dxfId="131" priority="18" stopIfTrue="1">
      <formula>E7=1</formula>
    </cfRule>
    <cfRule type="expression" dxfId="130" priority="17" stopIfTrue="1">
      <formula>E7=2</formula>
    </cfRule>
    <cfRule type="expression" dxfId="129" priority="16" stopIfTrue="1">
      <formula>E7=3</formula>
    </cfRule>
    <cfRule type="expression" dxfId="128" priority="15" stopIfTrue="1">
      <formula>E7=4</formula>
    </cfRule>
    <cfRule type="expression" dxfId="127" priority="14" stopIfTrue="1">
      <formula>E7=5</formula>
    </cfRule>
    <cfRule type="expression" dxfId="126" priority="13" stopIfTrue="1">
      <formula>E7=6</formula>
    </cfRule>
  </conditionalFormatting>
  <conditionalFormatting sqref="F7:F20">
    <cfRule type="expression" dxfId="125" priority="7" stopIfTrue="1">
      <formula>G7=6</formula>
    </cfRule>
    <cfRule type="expression" dxfId="124" priority="8" stopIfTrue="1">
      <formula>G7=5</formula>
    </cfRule>
    <cfRule type="expression" dxfId="123" priority="9" stopIfTrue="1">
      <formula>G7=4</formula>
    </cfRule>
    <cfRule type="expression" dxfId="122" priority="10" stopIfTrue="1">
      <formula>G7=3</formula>
    </cfRule>
    <cfRule type="expression" dxfId="121" priority="11" stopIfTrue="1">
      <formula>G7=2</formula>
    </cfRule>
    <cfRule type="expression" dxfId="120" priority="12" stopIfTrue="1">
      <formula>G7=1</formula>
    </cfRule>
  </conditionalFormatting>
  <conditionalFormatting sqref="H7:H20">
    <cfRule type="expression" dxfId="119" priority="6" stopIfTrue="1">
      <formula>I7=1</formula>
    </cfRule>
    <cfRule type="expression" dxfId="118" priority="5" stopIfTrue="1">
      <formula>I7=2</formula>
    </cfRule>
    <cfRule type="expression" dxfId="117" priority="4" stopIfTrue="1">
      <formula>I7=3</formula>
    </cfRule>
    <cfRule type="expression" dxfId="116" priority="3" stopIfTrue="1">
      <formula>I7=4</formula>
    </cfRule>
    <cfRule type="expression" dxfId="115" priority="2" stopIfTrue="1">
      <formula>I7=5</formula>
    </cfRule>
    <cfRule type="expression" dxfId="114" priority="1" stopIfTrue="1">
      <formula>I7=6</formula>
    </cfRule>
  </conditionalFormatting>
  <printOptions horizontalCentered="1"/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5"/>
  <sheetViews>
    <sheetView zoomScale="135" zoomScaleNormal="100" workbookViewId="0">
      <selection activeCell="B7" sqref="B7:C7"/>
    </sheetView>
  </sheetViews>
  <sheetFormatPr baseColWidth="10" defaultColWidth="9" defaultRowHeight="14" x14ac:dyDescent="0.2"/>
  <cols>
    <col min="1" max="1" width="4.5" style="34" customWidth="1"/>
    <col min="2" max="2" width="24.1640625" style="35" bestFit="1" customWidth="1"/>
    <col min="3" max="3" width="12" style="34" customWidth="1"/>
    <col min="4" max="4" width="9.33203125" style="35" customWidth="1"/>
    <col min="5" max="5" width="4.6640625" style="48" customWidth="1"/>
    <col min="6" max="6" width="9.33203125" style="35" customWidth="1"/>
    <col min="7" max="7" width="4.6640625" style="35" customWidth="1"/>
    <col min="8" max="8" width="10.6640625" style="35" customWidth="1"/>
    <col min="9" max="9" width="4.6640625" style="35" customWidth="1"/>
    <col min="10" max="10" width="1.6640625" style="35" customWidth="1"/>
    <col min="11" max="11" width="15.5" style="37" bestFit="1" customWidth="1"/>
    <col min="12" max="12" width="8" style="35" customWidth="1"/>
    <col min="13" max="13" width="4.6640625" style="35" customWidth="1"/>
    <col min="14" max="16384" width="9" style="35"/>
  </cols>
  <sheetData>
    <row r="1" spans="1:15" s="23" customFormat="1" ht="23" x14ac:dyDescent="0.2">
      <c r="A1" s="234" t="str">
        <f>'U8 Inter'!A1:N1</f>
        <v>General Gymnastics - Floor and Vault Competition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5" s="23" customFormat="1" ht="23" x14ac:dyDescent="0.2">
      <c r="A2" s="235" t="s">
        <v>14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5" x14ac:dyDescent="0.2">
      <c r="A3" s="47"/>
    </row>
    <row r="4" spans="1:15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192"/>
    </row>
    <row r="5" spans="1:15" x14ac:dyDescent="0.2">
      <c r="A5" s="47"/>
      <c r="J5" s="55"/>
    </row>
    <row r="6" spans="1:15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J6" s="55"/>
      <c r="K6" s="233" t="s">
        <v>29</v>
      </c>
      <c r="L6" s="233"/>
      <c r="M6" s="32" t="s">
        <v>4</v>
      </c>
    </row>
    <row r="7" spans="1:15" ht="15" x14ac:dyDescent="0.2">
      <c r="A7" s="34">
        <v>81</v>
      </c>
      <c r="B7" t="s">
        <v>96</v>
      </c>
      <c r="C7" s="39" t="s">
        <v>16</v>
      </c>
      <c r="D7" s="36">
        <v>12.15</v>
      </c>
      <c r="E7" s="37">
        <f>RANK(D7,D$7:D$11)</f>
        <v>1</v>
      </c>
      <c r="F7" s="36">
        <v>12.8</v>
      </c>
      <c r="G7" s="37">
        <f>RANK(F7,F$7:F$11)</f>
        <v>3</v>
      </c>
      <c r="H7" s="36">
        <f>D7+F7</f>
        <v>24.950000000000003</v>
      </c>
      <c r="I7" s="37">
        <f>RANK(H7,H$7:H$11)</f>
        <v>2</v>
      </c>
      <c r="J7" s="55"/>
      <c r="K7" s="137" t="s">
        <v>179</v>
      </c>
      <c r="L7" s="138" cm="1">
        <f t="array" ref="L7">SUM(LARGE(H$8:H$11,{1,2,3}))</f>
        <v>73.599999999999994</v>
      </c>
      <c r="M7" s="37">
        <f>RANK(L7,L$7:L$26)</f>
        <v>1</v>
      </c>
    </row>
    <row r="8" spans="1:15" ht="15" x14ac:dyDescent="0.2">
      <c r="A8" s="34">
        <v>82</v>
      </c>
      <c r="B8" s="108" t="s">
        <v>182</v>
      </c>
      <c r="C8" s="136" t="s">
        <v>179</v>
      </c>
      <c r="D8" s="36">
        <v>11.3</v>
      </c>
      <c r="E8" s="37">
        <f t="shared" ref="E8:E11" si="0">RANK(D8,D$7:D$11)</f>
        <v>3</v>
      </c>
      <c r="F8" s="36">
        <v>12.7</v>
      </c>
      <c r="G8" s="37">
        <f t="shared" ref="G8:G11" si="1">RANK(F8,F$7:F$11)</f>
        <v>4</v>
      </c>
      <c r="H8" s="36">
        <f t="shared" ref="H8:H11" si="2">D8+F8</f>
        <v>24</v>
      </c>
      <c r="I8" s="37">
        <f t="shared" ref="I8:I11" si="3">RANK(H8,H$7:H$11)</f>
        <v>4</v>
      </c>
      <c r="J8" s="55"/>
      <c r="L8" s="36"/>
      <c r="M8" s="37"/>
    </row>
    <row r="9" spans="1:15" ht="15" x14ac:dyDescent="0.2">
      <c r="A9" s="34">
        <v>83</v>
      </c>
      <c r="B9" s="108" t="s">
        <v>183</v>
      </c>
      <c r="C9" s="136" t="s">
        <v>179</v>
      </c>
      <c r="D9" s="36">
        <v>11.25</v>
      </c>
      <c r="E9" s="37">
        <f t="shared" si="0"/>
        <v>4</v>
      </c>
      <c r="F9" s="36">
        <v>13.15</v>
      </c>
      <c r="G9" s="37">
        <f t="shared" si="1"/>
        <v>2</v>
      </c>
      <c r="H9" s="36">
        <f t="shared" si="2"/>
        <v>24.4</v>
      </c>
      <c r="I9" s="37">
        <f t="shared" si="3"/>
        <v>3</v>
      </c>
      <c r="J9" s="55"/>
      <c r="L9" s="36"/>
      <c r="M9" s="37"/>
    </row>
    <row r="10" spans="1:15" ht="15" x14ac:dyDescent="0.2">
      <c r="A10" s="34">
        <v>84</v>
      </c>
      <c r="B10" s="108" t="s">
        <v>184</v>
      </c>
      <c r="C10" s="136" t="s">
        <v>179</v>
      </c>
      <c r="D10" s="36">
        <v>11</v>
      </c>
      <c r="E10" s="37">
        <f t="shared" si="0"/>
        <v>5</v>
      </c>
      <c r="F10" s="36">
        <v>12.5</v>
      </c>
      <c r="G10" s="37">
        <f t="shared" si="1"/>
        <v>5</v>
      </c>
      <c r="H10" s="36">
        <f t="shared" si="2"/>
        <v>23.5</v>
      </c>
      <c r="I10" s="37">
        <f t="shared" si="3"/>
        <v>5</v>
      </c>
      <c r="J10" s="55"/>
      <c r="L10" s="36"/>
      <c r="M10" s="37"/>
    </row>
    <row r="11" spans="1:15" ht="15" x14ac:dyDescent="0.2">
      <c r="A11" s="34">
        <v>85</v>
      </c>
      <c r="B11" s="108" t="s">
        <v>185</v>
      </c>
      <c r="C11" s="136" t="s">
        <v>179</v>
      </c>
      <c r="D11" s="36">
        <v>11.7</v>
      </c>
      <c r="E11" s="37">
        <f t="shared" si="0"/>
        <v>2</v>
      </c>
      <c r="F11" s="36">
        <v>13.5</v>
      </c>
      <c r="G11" s="37">
        <f t="shared" si="1"/>
        <v>1</v>
      </c>
      <c r="H11" s="36">
        <f t="shared" si="2"/>
        <v>25.2</v>
      </c>
      <c r="I11" s="37">
        <f t="shared" si="3"/>
        <v>1</v>
      </c>
      <c r="J11" s="55"/>
      <c r="K11" s="70"/>
      <c r="L11" s="38"/>
      <c r="M11" s="38"/>
    </row>
    <row r="12" spans="1:15" x14ac:dyDescent="0.2">
      <c r="D12" s="36"/>
      <c r="E12" s="37"/>
      <c r="F12" s="36"/>
      <c r="G12" s="37"/>
      <c r="H12" s="36"/>
      <c r="I12" s="37"/>
      <c r="K12" s="91"/>
      <c r="L12" s="91"/>
      <c r="M12" s="40"/>
    </row>
    <row r="13" spans="1:15" x14ac:dyDescent="0.2">
      <c r="D13" s="36"/>
      <c r="E13" s="37"/>
      <c r="F13" s="36"/>
      <c r="G13" s="37"/>
      <c r="H13" s="36"/>
      <c r="I13" s="37"/>
      <c r="K13" s="41"/>
      <c r="L13" s="42"/>
      <c r="M13" s="41"/>
    </row>
    <row r="14" spans="1:15" x14ac:dyDescent="0.2">
      <c r="K14" s="41"/>
      <c r="L14" s="42"/>
      <c r="M14" s="41"/>
      <c r="O14" s="35" t="s">
        <v>23</v>
      </c>
    </row>
    <row r="15" spans="1:15" x14ac:dyDescent="0.2">
      <c r="K15" s="41"/>
      <c r="L15" s="42"/>
      <c r="M15" s="41"/>
    </row>
  </sheetData>
  <sheetProtection selectLockedCells="1" selectUnlockedCells="1"/>
  <mergeCells count="4">
    <mergeCell ref="A1:M1"/>
    <mergeCell ref="A2:M2"/>
    <mergeCell ref="K6:L6"/>
    <mergeCell ref="A4:M4"/>
  </mergeCells>
  <conditionalFormatting sqref="D7:D11">
    <cfRule type="expression" dxfId="113" priority="9" stopIfTrue="1">
      <formula>E7=1</formula>
    </cfRule>
    <cfRule type="expression" dxfId="112" priority="8" stopIfTrue="1">
      <formula>E7=2</formula>
    </cfRule>
    <cfRule type="expression" dxfId="111" priority="7" stopIfTrue="1">
      <formula>E7=3</formula>
    </cfRule>
  </conditionalFormatting>
  <conditionalFormatting sqref="F7:F11">
    <cfRule type="expression" dxfId="110" priority="4" stopIfTrue="1">
      <formula>G7=3</formula>
    </cfRule>
    <cfRule type="expression" dxfId="109" priority="5" stopIfTrue="1">
      <formula>G7=2</formula>
    </cfRule>
    <cfRule type="expression" dxfId="108" priority="6" stopIfTrue="1">
      <formula>G7=1</formula>
    </cfRule>
  </conditionalFormatting>
  <conditionalFormatting sqref="H7:H11">
    <cfRule type="expression" dxfId="107" priority="3" stopIfTrue="1">
      <formula>I7=1</formula>
    </cfRule>
    <cfRule type="expression" dxfId="106" priority="2" stopIfTrue="1">
      <formula>I7=2</formula>
    </cfRule>
    <cfRule type="expression" dxfId="105" priority="1" stopIfTrue="1">
      <formula>I7=3</formula>
    </cfRule>
  </conditionalFormatting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6"/>
  <sheetViews>
    <sheetView zoomScaleNormal="100" workbookViewId="0">
      <selection activeCell="B7" sqref="B7:C7"/>
    </sheetView>
  </sheetViews>
  <sheetFormatPr baseColWidth="10" defaultColWidth="9" defaultRowHeight="15" x14ac:dyDescent="0.2"/>
  <cols>
    <col min="1" max="1" width="4.5" style="174" customWidth="1"/>
    <col min="2" max="2" width="20.6640625" style="23" customWidth="1"/>
    <col min="3" max="3" width="9.6640625" style="174" customWidth="1"/>
    <col min="4" max="4" width="9.33203125" style="23" customWidth="1"/>
    <col min="5" max="5" width="4.6640625" style="197" customWidth="1"/>
    <col min="6" max="6" width="9.33203125" style="23" customWidth="1"/>
    <col min="7" max="7" width="4.6640625" style="23" customWidth="1"/>
    <col min="8" max="8" width="10.6640625" style="23" customWidth="1"/>
    <col min="9" max="9" width="4.6640625" style="23" customWidth="1"/>
    <col min="10" max="10" width="1.6640625" style="23" customWidth="1"/>
    <col min="11" max="11" width="4.6640625" style="177" customWidth="1"/>
    <col min="12" max="12" width="9.33203125" style="23" customWidth="1"/>
    <col min="13" max="13" width="8" style="23" customWidth="1"/>
    <col min="14" max="14" width="4.6640625" style="23" customWidth="1"/>
    <col min="15" max="16384" width="9" style="23"/>
  </cols>
  <sheetData>
    <row r="1" spans="1:20" ht="23" x14ac:dyDescent="0.2">
      <c r="A1" s="234" t="str">
        <f>'U8 Inter'!A1:N1</f>
        <v>General Gymnastics - Floor and Vault Competition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20" ht="23" x14ac:dyDescent="0.2">
      <c r="A2" s="235" t="s">
        <v>15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20" x14ac:dyDescent="0.2">
      <c r="A3" s="196"/>
    </row>
    <row r="4" spans="1:20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20" x14ac:dyDescent="0.2">
      <c r="A5" s="196"/>
      <c r="J5" s="178"/>
    </row>
    <row r="6" spans="1:20" ht="32" x14ac:dyDescent="0.2">
      <c r="C6" s="198" t="s">
        <v>2</v>
      </c>
      <c r="D6" s="199" t="s">
        <v>3</v>
      </c>
      <c r="E6" s="200" t="s">
        <v>4</v>
      </c>
      <c r="F6" s="199" t="s">
        <v>5</v>
      </c>
      <c r="G6" s="200" t="s">
        <v>4</v>
      </c>
      <c r="H6" s="201" t="s">
        <v>6</v>
      </c>
      <c r="I6" s="200" t="s">
        <v>4</v>
      </c>
      <c r="J6" s="178"/>
      <c r="K6" s="237" t="s">
        <v>29</v>
      </c>
      <c r="L6" s="237"/>
      <c r="M6" s="237"/>
      <c r="N6" s="200"/>
    </row>
    <row r="7" spans="1:20" ht="20" x14ac:dyDescent="0.2">
      <c r="A7" s="202">
        <v>86</v>
      </c>
      <c r="B7" s="203" t="s">
        <v>24</v>
      </c>
      <c r="C7" s="93" t="s">
        <v>20</v>
      </c>
      <c r="D7" s="176">
        <v>11.55</v>
      </c>
      <c r="E7" s="177">
        <f>RANK(D7,D$7:D$15)</f>
        <v>1</v>
      </c>
      <c r="F7" s="176">
        <v>10.55</v>
      </c>
      <c r="G7" s="174">
        <f>RANK(F7,F$7:F$15)</f>
        <v>1</v>
      </c>
      <c r="H7" s="176">
        <f>D7+F7</f>
        <v>22.1</v>
      </c>
      <c r="I7" s="174">
        <f>RANK(H7,H$7:H$15)</f>
        <v>1</v>
      </c>
      <c r="J7" s="178"/>
      <c r="K7" s="204"/>
      <c r="L7" s="204"/>
      <c r="M7" s="204"/>
      <c r="N7" s="200"/>
      <c r="P7" s="205"/>
      <c r="Q7" s="205"/>
      <c r="R7" s="205"/>
      <c r="S7" s="205"/>
      <c r="T7" s="206"/>
    </row>
    <row r="8" spans="1:20" x14ac:dyDescent="0.2">
      <c r="B8" s="207"/>
      <c r="C8" s="208"/>
      <c r="D8" s="176"/>
      <c r="E8" s="177"/>
      <c r="F8" s="176"/>
      <c r="G8" s="174"/>
      <c r="H8" s="176"/>
      <c r="I8" s="174"/>
      <c r="J8" s="209"/>
      <c r="K8" s="210"/>
      <c r="L8" s="210"/>
      <c r="M8" s="177"/>
      <c r="O8" s="205"/>
      <c r="P8" s="205"/>
      <c r="Q8" s="205"/>
      <c r="R8" s="205"/>
      <c r="S8" s="206"/>
    </row>
    <row r="9" spans="1:20" x14ac:dyDescent="0.2">
      <c r="B9" s="207"/>
      <c r="C9" s="208"/>
      <c r="D9" s="176"/>
      <c r="E9" s="177"/>
      <c r="F9" s="176"/>
      <c r="G9" s="174"/>
      <c r="H9" s="176"/>
      <c r="I9" s="174"/>
      <c r="J9" s="209"/>
      <c r="K9" s="210"/>
      <c r="L9" s="210"/>
      <c r="M9" s="177"/>
      <c r="O9" s="15"/>
      <c r="P9" s="15"/>
      <c r="Q9" s="15"/>
      <c r="R9" s="15"/>
      <c r="S9" s="18"/>
    </row>
    <row r="10" spans="1:20" x14ac:dyDescent="0.2">
      <c r="B10" s="207"/>
      <c r="C10" s="208"/>
      <c r="D10" s="176"/>
      <c r="E10" s="177"/>
      <c r="F10" s="176"/>
      <c r="G10" s="174"/>
      <c r="H10" s="176"/>
      <c r="I10" s="174"/>
      <c r="J10" s="209"/>
      <c r="K10" s="210"/>
      <c r="L10" s="210"/>
      <c r="M10" s="177"/>
      <c r="O10" s="15"/>
      <c r="P10" s="15"/>
      <c r="Q10" s="15"/>
      <c r="R10" s="15"/>
      <c r="S10" s="18"/>
    </row>
    <row r="11" spans="1:20" ht="20" x14ac:dyDescent="0.2">
      <c r="B11" s="211"/>
      <c r="C11" s="212"/>
      <c r="D11" s="176"/>
      <c r="E11" s="177"/>
      <c r="F11" s="176"/>
      <c r="G11" s="174"/>
      <c r="H11" s="176"/>
      <c r="I11" s="174"/>
      <c r="J11" s="204"/>
      <c r="K11" s="204"/>
      <c r="L11" s="204"/>
      <c r="M11" s="200"/>
      <c r="O11" s="15"/>
      <c r="P11" s="15"/>
      <c r="Q11" s="15"/>
      <c r="R11" s="15"/>
      <c r="S11" s="18"/>
    </row>
    <row r="12" spans="1:20" ht="20" x14ac:dyDescent="0.2">
      <c r="B12" s="211"/>
      <c r="C12" s="212"/>
      <c r="D12" s="176"/>
      <c r="E12" s="177"/>
      <c r="F12" s="176"/>
      <c r="G12" s="174"/>
      <c r="H12" s="176"/>
      <c r="I12" s="174"/>
      <c r="J12" s="204"/>
      <c r="K12" s="204"/>
      <c r="L12" s="204"/>
      <c r="M12" s="200"/>
      <c r="O12" s="15"/>
      <c r="P12" s="15"/>
      <c r="Q12" s="15"/>
      <c r="R12" s="15"/>
      <c r="S12" s="18"/>
    </row>
    <row r="13" spans="1:20" x14ac:dyDescent="0.2">
      <c r="B13" s="211"/>
      <c r="C13" s="212"/>
      <c r="D13" s="176"/>
      <c r="E13" s="177"/>
      <c r="F13" s="176"/>
      <c r="G13" s="174"/>
      <c r="H13" s="176"/>
      <c r="I13" s="174"/>
      <c r="J13" s="213"/>
      <c r="K13" s="214"/>
      <c r="L13" s="214"/>
      <c r="M13" s="177"/>
      <c r="O13" s="15"/>
      <c r="P13" s="15"/>
      <c r="Q13" s="15"/>
      <c r="R13" s="15"/>
      <c r="S13" s="18"/>
    </row>
    <row r="14" spans="1:20" x14ac:dyDescent="0.2">
      <c r="B14" s="203"/>
      <c r="C14" s="93"/>
      <c r="D14" s="176"/>
      <c r="E14" s="177"/>
      <c r="F14" s="176"/>
      <c r="G14" s="174"/>
      <c r="H14" s="176"/>
      <c r="I14" s="174"/>
      <c r="J14" s="213"/>
      <c r="K14" s="214"/>
      <c r="L14" s="214"/>
      <c r="M14" s="177"/>
      <c r="O14" s="15"/>
      <c r="P14" s="15"/>
      <c r="Q14" s="15"/>
      <c r="R14" s="15"/>
      <c r="S14" s="18"/>
    </row>
    <row r="15" spans="1:20" x14ac:dyDescent="0.2">
      <c r="B15" s="203"/>
      <c r="C15" s="93"/>
      <c r="D15" s="176"/>
      <c r="E15" s="177"/>
      <c r="F15" s="176"/>
      <c r="G15" s="174"/>
      <c r="H15" s="176"/>
      <c r="I15" s="174"/>
      <c r="J15" s="213"/>
      <c r="K15" s="214"/>
      <c r="L15" s="214"/>
      <c r="M15" s="177"/>
    </row>
    <row r="16" spans="1:20" x14ac:dyDescent="0.2">
      <c r="B16" s="203"/>
      <c r="C16" s="202"/>
      <c r="F16" s="176"/>
      <c r="G16" s="174"/>
      <c r="H16" s="176"/>
      <c r="I16" s="174"/>
    </row>
  </sheetData>
  <sheetProtection selectLockedCells="1" selectUnlockedCells="1"/>
  <mergeCells count="4">
    <mergeCell ref="A1:N1"/>
    <mergeCell ref="A2:N2"/>
    <mergeCell ref="A4:N4"/>
    <mergeCell ref="K6:M6"/>
  </mergeCells>
  <conditionalFormatting sqref="D7:D15">
    <cfRule type="expression" dxfId="104" priority="12" stopIfTrue="1">
      <formula>E7=1</formula>
    </cfRule>
    <cfRule type="expression" dxfId="103" priority="11" stopIfTrue="1">
      <formula>E7=2</formula>
    </cfRule>
    <cfRule type="expression" dxfId="102" priority="10" stopIfTrue="1">
      <formula>E7=3</formula>
    </cfRule>
  </conditionalFormatting>
  <conditionalFormatting sqref="F7:F15">
    <cfRule type="expression" dxfId="101" priority="7" stopIfTrue="1">
      <formula>G7=3</formula>
    </cfRule>
    <cfRule type="expression" dxfId="100" priority="8" stopIfTrue="1">
      <formula>G7=2</formula>
    </cfRule>
    <cfRule type="expression" dxfId="99" priority="9" stopIfTrue="1">
      <formula>G7=1</formula>
    </cfRule>
  </conditionalFormatting>
  <conditionalFormatting sqref="H7:H15">
    <cfRule type="expression" dxfId="98" priority="3" stopIfTrue="1">
      <formula>I7=1</formula>
    </cfRule>
    <cfRule type="expression" dxfId="97" priority="2" stopIfTrue="1">
      <formula>I7=2</formula>
    </cfRule>
    <cfRule type="expression" dxfId="96" priority="1" stopIfTrue="1">
      <formula>I7=3</formula>
    </cfRule>
  </conditionalFormatting>
  <pageMargins left="0.31527777777777777" right="0.11805555555555555" top="0.74791666666666667" bottom="0.74791666666666667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3"/>
  <sheetViews>
    <sheetView zoomScaleNormal="100" workbookViewId="0">
      <selection activeCell="B15" sqref="B15:C16"/>
    </sheetView>
  </sheetViews>
  <sheetFormatPr baseColWidth="10" defaultColWidth="9" defaultRowHeight="14" x14ac:dyDescent="0.2"/>
  <cols>
    <col min="1" max="1" width="5" style="27" customWidth="1"/>
    <col min="2" max="2" width="23.5" style="26" customWidth="1"/>
    <col min="3" max="3" width="12.6640625" style="27" customWidth="1"/>
    <col min="4" max="4" width="9.33203125" style="26" customWidth="1"/>
    <col min="5" max="5" width="4.6640625" style="28" customWidth="1"/>
    <col min="6" max="6" width="9.33203125" style="26" customWidth="1"/>
    <col min="7" max="7" width="4.6640625" style="26" customWidth="1"/>
    <col min="8" max="8" width="10.6640625" style="26" customWidth="1"/>
    <col min="9" max="9" width="4.6640625" style="26" customWidth="1"/>
    <col min="10" max="10" width="1.6640625" style="26" customWidth="1"/>
    <col min="11" max="11" width="9.33203125" style="29" bestFit="1" customWidth="1"/>
    <col min="12" max="12" width="9.33203125" style="26" customWidth="1"/>
    <col min="13" max="13" width="8" style="26" customWidth="1"/>
    <col min="14" max="14" width="4.6640625" style="26" customWidth="1"/>
    <col min="15" max="16" width="9" style="26"/>
    <col min="17" max="17" width="15.5" style="26" bestFit="1" customWidth="1"/>
    <col min="18" max="18" width="13.6640625" style="26" bestFit="1" customWidth="1"/>
    <col min="19" max="16384" width="9" style="26"/>
  </cols>
  <sheetData>
    <row r="1" spans="1:19" s="24" customFormat="1" ht="23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9" s="24" customFormat="1" ht="23" x14ac:dyDescent="0.3">
      <c r="A2" s="231" t="s">
        <v>17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9" x14ac:dyDescent="0.2">
      <c r="A3" s="25"/>
    </row>
    <row r="4" spans="1:19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9" x14ac:dyDescent="0.2">
      <c r="A5" s="25"/>
      <c r="J5" s="71"/>
    </row>
    <row r="6" spans="1:19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J6" s="71"/>
      <c r="K6" s="233" t="s">
        <v>29</v>
      </c>
      <c r="L6" s="233"/>
      <c r="M6" s="233"/>
      <c r="N6" s="32" t="s">
        <v>4</v>
      </c>
      <c r="P6" s="43"/>
      <c r="Q6" s="43"/>
      <c r="R6" s="43"/>
      <c r="S6" s="43"/>
    </row>
    <row r="7" spans="1:19" s="35" customFormat="1" ht="15" x14ac:dyDescent="0.2">
      <c r="A7" s="34">
        <v>87</v>
      </c>
      <c r="B7" s="139" t="s">
        <v>26</v>
      </c>
      <c r="C7" s="140" t="s">
        <v>20</v>
      </c>
      <c r="D7" s="36">
        <v>12.1</v>
      </c>
      <c r="E7" s="37">
        <f t="shared" ref="E7:E23" si="0">RANK(D7,D$7:D$23)</f>
        <v>1</v>
      </c>
      <c r="F7" s="36">
        <v>11.1</v>
      </c>
      <c r="G7" s="37">
        <f t="shared" ref="G7:G23" si="1">RANK(F7,F$7:F$23)</f>
        <v>14</v>
      </c>
      <c r="H7" s="36">
        <f>D7+F7</f>
        <v>23.2</v>
      </c>
      <c r="I7" s="37">
        <f t="shared" ref="I7:I23" si="2">RANK(H7,H$7:H$23)</f>
        <v>4</v>
      </c>
      <c r="J7" s="55"/>
      <c r="K7" s="132" t="s">
        <v>16</v>
      </c>
      <c r="L7" s="61"/>
      <c r="M7" s="147" cm="1">
        <f t="array" ref="M7">SUM(LARGE(H$10:H$14,{1,2,3}))</f>
        <v>69.25</v>
      </c>
      <c r="N7" s="37">
        <f>RANK(M7,M$7:M$10)</f>
        <v>2</v>
      </c>
      <c r="P7" s="45"/>
      <c r="Q7" s="45"/>
      <c r="R7" s="45"/>
      <c r="S7" s="45"/>
    </row>
    <row r="8" spans="1:19" s="35" customFormat="1" ht="15" x14ac:dyDescent="0.2">
      <c r="A8" s="34">
        <v>88</v>
      </c>
      <c r="B8" s="139" t="s">
        <v>25</v>
      </c>
      <c r="C8" s="140" t="s">
        <v>20</v>
      </c>
      <c r="D8" s="36">
        <v>11.6</v>
      </c>
      <c r="E8" s="37">
        <f t="shared" si="0"/>
        <v>8</v>
      </c>
      <c r="F8" s="36">
        <v>11.3</v>
      </c>
      <c r="G8" s="37">
        <f t="shared" si="1"/>
        <v>9</v>
      </c>
      <c r="H8" s="36">
        <f t="shared" ref="H8:H23" si="3">D8+F8</f>
        <v>22.9</v>
      </c>
      <c r="I8" s="37">
        <f t="shared" si="2"/>
        <v>10</v>
      </c>
      <c r="J8" s="55"/>
      <c r="K8" s="151" t="s">
        <v>145</v>
      </c>
      <c r="L8" s="59"/>
      <c r="M8" s="148" cm="1">
        <f t="array" ref="M8">SUM(LARGE(H$19:H$23,{1,2,3}))</f>
        <v>68.55</v>
      </c>
      <c r="N8" s="37">
        <f t="shared" ref="N8:N10" si="4">RANK(M8,M$7:M$10)</f>
        <v>4</v>
      </c>
      <c r="P8" s="45"/>
      <c r="Q8" s="45"/>
      <c r="R8" s="45"/>
      <c r="S8" s="45"/>
    </row>
    <row r="9" spans="1:19" s="35" customFormat="1" ht="15" x14ac:dyDescent="0.2">
      <c r="A9" s="34">
        <v>89</v>
      </c>
      <c r="B9" s="139" t="s">
        <v>76</v>
      </c>
      <c r="C9" s="140" t="s">
        <v>20</v>
      </c>
      <c r="D9" s="36">
        <v>11.85</v>
      </c>
      <c r="E9" s="37">
        <f t="shared" si="0"/>
        <v>4</v>
      </c>
      <c r="F9" s="36">
        <v>11.25</v>
      </c>
      <c r="G9" s="37">
        <f t="shared" si="1"/>
        <v>12</v>
      </c>
      <c r="H9" s="36">
        <f t="shared" si="3"/>
        <v>23.1</v>
      </c>
      <c r="I9" s="37">
        <f t="shared" si="2"/>
        <v>5</v>
      </c>
      <c r="J9" s="55"/>
      <c r="K9" s="152" t="s">
        <v>20</v>
      </c>
      <c r="L9" s="141"/>
      <c r="M9" s="149" cm="1">
        <f t="array" ref="M9">SUM(LARGE(H$7:H$9,{1,2,3}))</f>
        <v>69.199999999999989</v>
      </c>
      <c r="N9" s="37">
        <f t="shared" si="4"/>
        <v>3</v>
      </c>
      <c r="P9" s="45"/>
      <c r="Q9" s="45"/>
      <c r="R9" s="45"/>
      <c r="S9" s="45"/>
    </row>
    <row r="10" spans="1:19" s="35" customFormat="1" ht="15" x14ac:dyDescent="0.2">
      <c r="A10" s="82">
        <v>90</v>
      </c>
      <c r="B10" s="219" t="s">
        <v>41</v>
      </c>
      <c r="C10" s="191" t="s">
        <v>16</v>
      </c>
      <c r="D10" s="42">
        <v>0</v>
      </c>
      <c r="E10" s="41">
        <f t="shared" si="0"/>
        <v>16</v>
      </c>
      <c r="F10" s="42">
        <v>0</v>
      </c>
      <c r="G10" s="41">
        <f t="shared" si="1"/>
        <v>16</v>
      </c>
      <c r="H10" s="42">
        <f t="shared" si="3"/>
        <v>0</v>
      </c>
      <c r="I10" s="41">
        <f t="shared" si="2"/>
        <v>16</v>
      </c>
      <c r="J10" s="55"/>
      <c r="K10" s="153" t="s">
        <v>132</v>
      </c>
      <c r="L10" s="145"/>
      <c r="M10" s="150" cm="1">
        <f t="array" ref="M10">SUM(LARGE(H$15:H$18,{1,2,3}))</f>
        <v>70.050000000000011</v>
      </c>
      <c r="N10" s="37">
        <f t="shared" si="4"/>
        <v>1</v>
      </c>
      <c r="P10" s="45"/>
      <c r="Q10" s="45"/>
      <c r="R10" s="45"/>
      <c r="S10" s="45"/>
    </row>
    <row r="11" spans="1:19" s="35" customFormat="1" ht="15" x14ac:dyDescent="0.2">
      <c r="A11" s="34">
        <v>92</v>
      </c>
      <c r="B11" s="142" t="s">
        <v>46</v>
      </c>
      <c r="C11" s="75" t="s">
        <v>16</v>
      </c>
      <c r="D11" s="36">
        <v>11.25</v>
      </c>
      <c r="E11" s="37">
        <f t="shared" si="0"/>
        <v>12</v>
      </c>
      <c r="F11" s="36">
        <v>11.6</v>
      </c>
      <c r="G11" s="37">
        <f t="shared" si="1"/>
        <v>2</v>
      </c>
      <c r="H11" s="36">
        <f t="shared" si="3"/>
        <v>22.85</v>
      </c>
      <c r="I11" s="37">
        <f t="shared" si="2"/>
        <v>11</v>
      </c>
      <c r="J11" s="55"/>
      <c r="K11" s="29"/>
      <c r="L11" s="26"/>
      <c r="M11" s="26"/>
      <c r="N11" s="37"/>
      <c r="P11" s="45"/>
      <c r="Q11" s="45"/>
      <c r="R11" s="45"/>
      <c r="S11" s="45"/>
    </row>
    <row r="12" spans="1:19" s="35" customFormat="1" ht="15" x14ac:dyDescent="0.2">
      <c r="A12" s="34">
        <v>93</v>
      </c>
      <c r="B12" s="142" t="s">
        <v>48</v>
      </c>
      <c r="C12" s="75" t="s">
        <v>16</v>
      </c>
      <c r="D12" s="36">
        <v>11.5</v>
      </c>
      <c r="E12" s="37">
        <f t="shared" si="0"/>
        <v>9</v>
      </c>
      <c r="F12" s="36">
        <v>11.55</v>
      </c>
      <c r="G12" s="37">
        <f t="shared" si="1"/>
        <v>4</v>
      </c>
      <c r="H12" s="36">
        <f t="shared" si="3"/>
        <v>23.05</v>
      </c>
      <c r="I12" s="37">
        <f t="shared" si="2"/>
        <v>6</v>
      </c>
      <c r="J12" s="55"/>
      <c r="K12" s="29"/>
      <c r="L12" s="26"/>
      <c r="M12" s="26"/>
      <c r="N12" s="37"/>
      <c r="P12" s="45"/>
      <c r="Q12" s="45"/>
      <c r="R12" s="45"/>
      <c r="S12" s="45"/>
    </row>
    <row r="13" spans="1:19" s="35" customFormat="1" ht="15" x14ac:dyDescent="0.2">
      <c r="A13" s="34">
        <v>94</v>
      </c>
      <c r="B13" s="220" t="s">
        <v>47</v>
      </c>
      <c r="C13" s="74" t="s">
        <v>16</v>
      </c>
      <c r="D13" s="36">
        <v>11.75</v>
      </c>
      <c r="E13" s="37">
        <f t="shared" si="0"/>
        <v>5</v>
      </c>
      <c r="F13" s="36">
        <v>11.6</v>
      </c>
      <c r="G13" s="37">
        <f t="shared" si="1"/>
        <v>2</v>
      </c>
      <c r="H13" s="36">
        <f t="shared" si="3"/>
        <v>23.35</v>
      </c>
      <c r="I13" s="37">
        <f t="shared" si="2"/>
        <v>3</v>
      </c>
      <c r="J13" s="55"/>
      <c r="K13" s="29"/>
      <c r="L13" s="26"/>
      <c r="M13" s="26"/>
      <c r="N13" s="37"/>
      <c r="P13" s="45"/>
      <c r="Q13" s="45"/>
      <c r="R13" s="45"/>
      <c r="S13" s="45"/>
    </row>
    <row r="14" spans="1:19" s="35" customFormat="1" ht="15" x14ac:dyDescent="0.2">
      <c r="A14" s="34">
        <v>95</v>
      </c>
      <c r="B14" s="220" t="s">
        <v>97</v>
      </c>
      <c r="C14" s="74" t="s">
        <v>16</v>
      </c>
      <c r="D14" s="36">
        <v>7</v>
      </c>
      <c r="E14" s="37">
        <f t="shared" si="0"/>
        <v>15</v>
      </c>
      <c r="F14" s="36">
        <v>11.3</v>
      </c>
      <c r="G14" s="37">
        <f t="shared" si="1"/>
        <v>9</v>
      </c>
      <c r="H14" s="36">
        <f t="shared" si="3"/>
        <v>18.3</v>
      </c>
      <c r="I14" s="37">
        <f t="shared" si="2"/>
        <v>15</v>
      </c>
      <c r="J14" s="55"/>
      <c r="K14" s="29"/>
      <c r="L14" s="26"/>
      <c r="M14" s="26"/>
      <c r="N14" s="37"/>
      <c r="P14" s="45"/>
      <c r="Q14" s="45"/>
      <c r="R14" s="45"/>
      <c r="S14" s="45"/>
    </row>
    <row r="15" spans="1:19" s="35" customFormat="1" ht="15" x14ac:dyDescent="0.2">
      <c r="A15" s="34">
        <v>96</v>
      </c>
      <c r="B15" s="114" t="s">
        <v>134</v>
      </c>
      <c r="C15" s="143" t="s">
        <v>132</v>
      </c>
      <c r="D15" s="36">
        <v>11.9</v>
      </c>
      <c r="E15" s="37">
        <f t="shared" si="0"/>
        <v>3</v>
      </c>
      <c r="F15" s="36">
        <v>11.7</v>
      </c>
      <c r="G15" s="37">
        <f t="shared" si="1"/>
        <v>1</v>
      </c>
      <c r="H15" s="36">
        <f t="shared" si="3"/>
        <v>23.6</v>
      </c>
      <c r="I15" s="37">
        <f t="shared" si="2"/>
        <v>1</v>
      </c>
      <c r="J15" s="55"/>
      <c r="K15" s="29"/>
      <c r="L15" s="26"/>
      <c r="M15" s="26"/>
      <c r="N15" s="32"/>
      <c r="P15" s="45"/>
      <c r="Q15" s="45"/>
      <c r="R15" s="45"/>
      <c r="S15" s="45"/>
    </row>
    <row r="16" spans="1:19" ht="15" x14ac:dyDescent="0.2">
      <c r="A16" s="34">
        <v>97</v>
      </c>
      <c r="B16" s="114" t="s">
        <v>49</v>
      </c>
      <c r="C16" s="144" t="s">
        <v>132</v>
      </c>
      <c r="D16" s="36">
        <v>12.05</v>
      </c>
      <c r="E16" s="37">
        <f t="shared" si="0"/>
        <v>2</v>
      </c>
      <c r="F16" s="36">
        <v>11.4</v>
      </c>
      <c r="G16" s="37">
        <f t="shared" si="1"/>
        <v>6</v>
      </c>
      <c r="H16" s="36">
        <f t="shared" si="3"/>
        <v>23.450000000000003</v>
      </c>
      <c r="I16" s="37">
        <f t="shared" si="2"/>
        <v>2</v>
      </c>
      <c r="J16" s="55"/>
    </row>
    <row r="17" spans="1:10" ht="15" x14ac:dyDescent="0.2">
      <c r="A17" s="34">
        <v>98</v>
      </c>
      <c r="B17" s="114" t="s">
        <v>135</v>
      </c>
      <c r="C17" s="144" t="s">
        <v>132</v>
      </c>
      <c r="D17" s="36">
        <v>11.7</v>
      </c>
      <c r="E17" s="37">
        <f t="shared" si="0"/>
        <v>6</v>
      </c>
      <c r="F17" s="36">
        <v>11.3</v>
      </c>
      <c r="G17" s="37">
        <f t="shared" si="1"/>
        <v>9</v>
      </c>
      <c r="H17" s="36">
        <f t="shared" si="3"/>
        <v>23</v>
      </c>
      <c r="I17" s="37">
        <f t="shared" si="2"/>
        <v>8</v>
      </c>
      <c r="J17" s="55"/>
    </row>
    <row r="18" spans="1:10" ht="15" x14ac:dyDescent="0.2">
      <c r="A18" s="34">
        <v>99</v>
      </c>
      <c r="B18" s="114" t="s">
        <v>136</v>
      </c>
      <c r="C18" s="144" t="s">
        <v>132</v>
      </c>
      <c r="D18" s="36">
        <v>10.6</v>
      </c>
      <c r="E18" s="37">
        <f t="shared" si="0"/>
        <v>14</v>
      </c>
      <c r="F18" s="36">
        <v>11.1</v>
      </c>
      <c r="G18" s="37">
        <f t="shared" si="1"/>
        <v>14</v>
      </c>
      <c r="H18" s="36">
        <f t="shared" si="3"/>
        <v>21.7</v>
      </c>
      <c r="I18" s="37">
        <f t="shared" si="2"/>
        <v>14</v>
      </c>
      <c r="J18" s="55"/>
    </row>
    <row r="19" spans="1:10" ht="15" x14ac:dyDescent="0.2">
      <c r="A19" s="34">
        <v>100</v>
      </c>
      <c r="B19" s="105" t="s">
        <v>152</v>
      </c>
      <c r="C19" s="146" t="s">
        <v>145</v>
      </c>
      <c r="D19" s="36">
        <v>10.9</v>
      </c>
      <c r="E19" s="37">
        <f t="shared" si="0"/>
        <v>13</v>
      </c>
      <c r="F19" s="36">
        <v>11.4</v>
      </c>
      <c r="G19" s="37">
        <f t="shared" si="1"/>
        <v>6</v>
      </c>
      <c r="H19" s="36">
        <f t="shared" si="3"/>
        <v>22.3</v>
      </c>
      <c r="I19" s="37">
        <f t="shared" si="2"/>
        <v>13</v>
      </c>
      <c r="J19" s="55"/>
    </row>
    <row r="20" spans="1:10" ht="15" x14ac:dyDescent="0.2">
      <c r="A20" s="34">
        <v>101</v>
      </c>
      <c r="B20" s="105" t="s">
        <v>153</v>
      </c>
      <c r="C20" s="146" t="s">
        <v>145</v>
      </c>
      <c r="D20" s="36">
        <v>11.7</v>
      </c>
      <c r="E20" s="37">
        <f t="shared" si="0"/>
        <v>6</v>
      </c>
      <c r="F20" s="36">
        <v>11.35</v>
      </c>
      <c r="G20" s="37">
        <f t="shared" si="1"/>
        <v>8</v>
      </c>
      <c r="H20" s="36">
        <f t="shared" si="3"/>
        <v>23.049999999999997</v>
      </c>
      <c r="I20" s="37">
        <f t="shared" si="2"/>
        <v>7</v>
      </c>
      <c r="J20" s="55"/>
    </row>
    <row r="21" spans="1:10" ht="15" x14ac:dyDescent="0.2">
      <c r="A21" s="34">
        <v>102</v>
      </c>
      <c r="B21" s="105" t="s">
        <v>154</v>
      </c>
      <c r="C21" s="146" t="s">
        <v>145</v>
      </c>
      <c r="D21" s="36">
        <v>11.4</v>
      </c>
      <c r="E21" s="37">
        <f t="shared" si="0"/>
        <v>10</v>
      </c>
      <c r="F21" s="36">
        <v>11.55</v>
      </c>
      <c r="G21" s="37">
        <f t="shared" si="1"/>
        <v>4</v>
      </c>
      <c r="H21" s="36">
        <f t="shared" si="3"/>
        <v>22.950000000000003</v>
      </c>
      <c r="I21" s="37">
        <f t="shared" si="2"/>
        <v>9</v>
      </c>
      <c r="J21" s="55"/>
    </row>
    <row r="22" spans="1:10" ht="15" x14ac:dyDescent="0.2">
      <c r="A22" s="34">
        <v>103</v>
      </c>
      <c r="B22" s="105" t="s">
        <v>155</v>
      </c>
      <c r="C22" s="146" t="s">
        <v>145</v>
      </c>
      <c r="D22" s="36">
        <v>11.3</v>
      </c>
      <c r="E22" s="37">
        <f t="shared" si="0"/>
        <v>11</v>
      </c>
      <c r="F22" s="36">
        <v>11.25</v>
      </c>
      <c r="G22" s="37">
        <f t="shared" si="1"/>
        <v>12</v>
      </c>
      <c r="H22" s="36">
        <f t="shared" si="3"/>
        <v>22.55</v>
      </c>
      <c r="I22" s="37">
        <f t="shared" si="2"/>
        <v>12</v>
      </c>
      <c r="J22" s="55"/>
    </row>
    <row r="23" spans="1:10" ht="15" x14ac:dyDescent="0.2">
      <c r="A23" s="82">
        <v>104</v>
      </c>
      <c r="B23" s="223" t="s">
        <v>156</v>
      </c>
      <c r="C23" s="224" t="s">
        <v>145</v>
      </c>
      <c r="D23" s="42">
        <v>0</v>
      </c>
      <c r="E23" s="41">
        <f t="shared" si="0"/>
        <v>16</v>
      </c>
      <c r="F23" s="42">
        <v>0</v>
      </c>
      <c r="G23" s="41">
        <f t="shared" si="1"/>
        <v>16</v>
      </c>
      <c r="H23" s="42">
        <f t="shared" si="3"/>
        <v>0</v>
      </c>
      <c r="I23" s="41">
        <f t="shared" si="2"/>
        <v>16</v>
      </c>
      <c r="J23" s="55"/>
    </row>
  </sheetData>
  <sheetProtection selectLockedCells="1" selectUnlockedCells="1"/>
  <mergeCells count="4">
    <mergeCell ref="A1:N1"/>
    <mergeCell ref="A2:N2"/>
    <mergeCell ref="A4:N4"/>
    <mergeCell ref="K6:M6"/>
  </mergeCells>
  <conditionalFormatting sqref="D7:D23 F7:F23 H7:H23">
    <cfRule type="expression" dxfId="95" priority="1" stopIfTrue="1">
      <formula>E7=6</formula>
    </cfRule>
    <cfRule type="expression" dxfId="94" priority="2" stopIfTrue="1">
      <formula>E7=5</formula>
    </cfRule>
    <cfRule type="expression" dxfId="93" priority="3" stopIfTrue="1">
      <formula>E7=4</formula>
    </cfRule>
    <cfRule type="expression" dxfId="92" priority="10" stopIfTrue="1">
      <formula>E7=3</formula>
    </cfRule>
    <cfRule type="expression" dxfId="91" priority="11" stopIfTrue="1">
      <formula>E7=2</formula>
    </cfRule>
    <cfRule type="expression" dxfId="90" priority="12" stopIfTrue="1">
      <formula>E7=1</formula>
    </cfRule>
  </conditionalFormatting>
  <printOptions horizontalCentered="1"/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39"/>
  <sheetViews>
    <sheetView zoomScaleNormal="100" workbookViewId="0">
      <selection activeCell="B10" sqref="B10:C10"/>
    </sheetView>
  </sheetViews>
  <sheetFormatPr baseColWidth="10" defaultColWidth="9" defaultRowHeight="14" x14ac:dyDescent="0.2"/>
  <cols>
    <col min="1" max="1" width="4.6640625" style="34" customWidth="1"/>
    <col min="2" max="2" width="17.33203125" style="35" bestFit="1" customWidth="1"/>
    <col min="3" max="3" width="9.6640625" style="48" customWidth="1"/>
    <col min="4" max="4" width="5.5" style="34" bestFit="1" customWidth="1"/>
    <col min="5" max="5" width="3.5" style="35" bestFit="1" customWidth="1"/>
    <col min="6" max="6" width="5.5" style="48" bestFit="1" customWidth="1"/>
    <col min="7" max="7" width="3.5" style="35" bestFit="1" customWidth="1"/>
    <col min="8" max="8" width="5.5" style="35" bestFit="1" customWidth="1"/>
    <col min="9" max="9" width="3.5" style="35" bestFit="1" customWidth="1"/>
    <col min="10" max="10" width="2.33203125" style="35" customWidth="1"/>
    <col min="11" max="11" width="9.33203125" style="35" bestFit="1" customWidth="1"/>
    <col min="12" max="12" width="1.6640625" style="35" customWidth="1"/>
    <col min="13" max="13" width="10.6640625" style="35" customWidth="1"/>
    <col min="14" max="14" width="5.5" style="35" bestFit="1" customWidth="1"/>
    <col min="15" max="15" width="12.5" style="35" bestFit="1" customWidth="1"/>
    <col min="16" max="16" width="14" style="37" bestFit="1" customWidth="1"/>
    <col min="17" max="17" width="10.5" style="35" bestFit="1" customWidth="1"/>
    <col min="18" max="18" width="8" style="35" customWidth="1"/>
    <col min="19" max="19" width="4.6640625" style="35" customWidth="1"/>
    <col min="20" max="16384" width="9" style="35"/>
  </cols>
  <sheetData>
    <row r="1" spans="1:23" s="23" customFormat="1" ht="23" x14ac:dyDescent="0.2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84"/>
      <c r="M1" s="84"/>
      <c r="N1" s="84"/>
      <c r="O1" s="84"/>
      <c r="P1" s="84"/>
      <c r="Q1" s="84"/>
      <c r="R1" s="84"/>
      <c r="S1" s="84"/>
    </row>
    <row r="2" spans="1:23" s="23" customFormat="1" ht="23" x14ac:dyDescent="0.2">
      <c r="A2" s="235" t="s">
        <v>18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85"/>
      <c r="M2" s="85"/>
      <c r="N2" s="85"/>
      <c r="O2" s="85"/>
      <c r="P2" s="85"/>
      <c r="Q2" s="85"/>
      <c r="R2" s="85"/>
      <c r="S2" s="85"/>
    </row>
    <row r="3" spans="1:23" x14ac:dyDescent="0.2">
      <c r="A3" s="47"/>
    </row>
    <row r="4" spans="1:23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64"/>
      <c r="P4" s="64"/>
      <c r="Q4" s="64"/>
      <c r="R4" s="64"/>
      <c r="S4" s="64"/>
    </row>
    <row r="5" spans="1:23" x14ac:dyDescent="0.2">
      <c r="A5" s="47"/>
    </row>
    <row r="6" spans="1:23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J6" s="79"/>
      <c r="K6" s="233" t="s">
        <v>29</v>
      </c>
      <c r="L6" s="233"/>
      <c r="M6" s="233"/>
      <c r="N6" s="32" t="s">
        <v>4</v>
      </c>
      <c r="P6" s="35"/>
      <c r="R6" s="45"/>
      <c r="S6" s="45"/>
      <c r="T6" s="45"/>
      <c r="U6" s="45"/>
      <c r="V6" s="80"/>
    </row>
    <row r="7" spans="1:23" ht="15" x14ac:dyDescent="0.2">
      <c r="A7" s="34">
        <v>105</v>
      </c>
      <c r="B7" s="154" t="s">
        <v>77</v>
      </c>
      <c r="C7" s="140" t="s">
        <v>20</v>
      </c>
      <c r="D7" s="36">
        <v>12.15</v>
      </c>
      <c r="E7" s="37">
        <f>RANK(D7,D$7:D$23)</f>
        <v>4</v>
      </c>
      <c r="F7" s="36">
        <v>12.95</v>
      </c>
      <c r="G7" s="37">
        <f>RANK(F7,F$7:F$23)</f>
        <v>4</v>
      </c>
      <c r="H7" s="36">
        <f>D7+F7</f>
        <v>25.1</v>
      </c>
      <c r="I7" s="37">
        <f>RANK(H7,H$7:H$23)</f>
        <v>4</v>
      </c>
      <c r="J7" s="81"/>
      <c r="K7" s="155" t="s">
        <v>103</v>
      </c>
      <c r="L7" s="156"/>
      <c r="M7" s="157" cm="1">
        <f t="array" ref="M7">SUM(LARGE(H$10:H$14,{1,2,3}))</f>
        <v>75.300000000000011</v>
      </c>
      <c r="N7" s="37">
        <f>RANK(M7,M$7:M$10)</f>
        <v>2</v>
      </c>
      <c r="O7" s="37"/>
      <c r="R7" s="45"/>
      <c r="S7" s="45"/>
      <c r="T7" s="45"/>
      <c r="U7" s="45"/>
      <c r="V7" s="80"/>
    </row>
    <row r="8" spans="1:23" ht="15" x14ac:dyDescent="0.2">
      <c r="A8" s="34">
        <v>106</v>
      </c>
      <c r="B8" s="154" t="s">
        <v>56</v>
      </c>
      <c r="C8" s="140" t="s">
        <v>20</v>
      </c>
      <c r="D8" s="36">
        <v>12.1</v>
      </c>
      <c r="E8" s="37">
        <f t="shared" ref="E8:E23" si="0">RANK(D8,D$7:D$23)</f>
        <v>5</v>
      </c>
      <c r="F8" s="36">
        <v>12.7</v>
      </c>
      <c r="G8" s="37">
        <f t="shared" ref="G8:G23" si="1">RANK(F8,F$7:F$23)</f>
        <v>9</v>
      </c>
      <c r="H8" s="36">
        <f t="shared" ref="H8:H23" si="2">D8+F8</f>
        <v>24.799999999999997</v>
      </c>
      <c r="I8" s="37">
        <f t="shared" ref="I8:I23" si="3">RANK(H8,H$7:H$23)</f>
        <v>7</v>
      </c>
      <c r="J8" s="81"/>
      <c r="K8" s="151" t="s">
        <v>145</v>
      </c>
      <c r="L8" s="59"/>
      <c r="M8" s="148" cm="1">
        <f t="array" ref="M8">SUM(LARGE(H$18:H$22,{1,2,3}))</f>
        <v>74.050000000000011</v>
      </c>
      <c r="N8" s="37">
        <f t="shared" ref="N8:N10" si="4">RANK(M8,M$7:M$10)</f>
        <v>3</v>
      </c>
      <c r="O8" s="77"/>
      <c r="P8" s="77"/>
      <c r="R8" s="45"/>
      <c r="S8" s="45"/>
      <c r="T8" s="45"/>
      <c r="U8" s="45"/>
      <c r="V8" s="80"/>
    </row>
    <row r="9" spans="1:23" ht="15" x14ac:dyDescent="0.2">
      <c r="A9" s="34">
        <v>107</v>
      </c>
      <c r="B9" s="154" t="s">
        <v>78</v>
      </c>
      <c r="C9" s="140" t="s">
        <v>20</v>
      </c>
      <c r="D9" s="36">
        <v>12.4</v>
      </c>
      <c r="E9" s="37">
        <f t="shared" si="0"/>
        <v>2</v>
      </c>
      <c r="F9" s="36">
        <v>13.1</v>
      </c>
      <c r="G9" s="37">
        <f t="shared" si="1"/>
        <v>2</v>
      </c>
      <c r="H9" s="36">
        <f t="shared" si="2"/>
        <v>25.5</v>
      </c>
      <c r="I9" s="37">
        <f t="shared" si="3"/>
        <v>1</v>
      </c>
      <c r="J9" s="81"/>
      <c r="K9" s="152" t="s">
        <v>20</v>
      </c>
      <c r="L9" s="141"/>
      <c r="M9" s="149" cm="1">
        <f t="array" ref="M9">SUM(LARGE(H$7:H$9,{1,2,3}))</f>
        <v>75.400000000000006</v>
      </c>
      <c r="N9" s="37">
        <f t="shared" si="4"/>
        <v>1</v>
      </c>
      <c r="O9" s="37"/>
      <c r="R9" s="49"/>
      <c r="S9" s="49"/>
      <c r="T9" s="49"/>
      <c r="U9" s="49"/>
      <c r="V9" s="80"/>
    </row>
    <row r="10" spans="1:23" ht="15" x14ac:dyDescent="0.2">
      <c r="A10" s="34">
        <v>108</v>
      </c>
      <c r="B10" s="121" t="s">
        <v>120</v>
      </c>
      <c r="C10" s="158" t="s">
        <v>103</v>
      </c>
      <c r="D10" s="36">
        <v>12.55</v>
      </c>
      <c r="E10" s="37">
        <f t="shared" si="0"/>
        <v>1</v>
      </c>
      <c r="F10" s="36">
        <v>12.9</v>
      </c>
      <c r="G10" s="37">
        <f t="shared" si="1"/>
        <v>6</v>
      </c>
      <c r="H10" s="36">
        <f t="shared" si="2"/>
        <v>25.450000000000003</v>
      </c>
      <c r="I10" s="37">
        <f t="shared" si="3"/>
        <v>2</v>
      </c>
      <c r="J10" s="81"/>
      <c r="K10" s="153" t="s">
        <v>132</v>
      </c>
      <c r="L10" s="145"/>
      <c r="M10" s="150" cm="1">
        <f t="array" ref="M10">SUM(LARGE(H$15:H$17,{1,2,3}))</f>
        <v>70.349999999999994</v>
      </c>
      <c r="N10" s="37">
        <f t="shared" si="4"/>
        <v>4</v>
      </c>
      <c r="O10" s="37"/>
      <c r="Q10" s="37"/>
      <c r="S10" s="49"/>
      <c r="T10" s="49"/>
      <c r="U10" s="49"/>
      <c r="V10" s="49"/>
      <c r="W10" s="80"/>
    </row>
    <row r="11" spans="1:23" ht="15" x14ac:dyDescent="0.2">
      <c r="A11" s="34">
        <v>109</v>
      </c>
      <c r="B11" s="121" t="s">
        <v>121</v>
      </c>
      <c r="C11" s="158" t="s">
        <v>103</v>
      </c>
      <c r="D11" s="36">
        <v>11.95</v>
      </c>
      <c r="E11" s="37">
        <f t="shared" si="0"/>
        <v>8</v>
      </c>
      <c r="F11" s="36">
        <v>12.7</v>
      </c>
      <c r="G11" s="37">
        <f t="shared" si="1"/>
        <v>9</v>
      </c>
      <c r="H11" s="36">
        <f t="shared" si="2"/>
        <v>24.65</v>
      </c>
      <c r="I11" s="37">
        <f t="shared" si="3"/>
        <v>8</v>
      </c>
      <c r="J11" s="81"/>
      <c r="K11" s="37"/>
      <c r="L11" s="56"/>
      <c r="M11" s="56"/>
      <c r="N11" s="56"/>
      <c r="P11" s="78"/>
      <c r="Q11" s="78"/>
      <c r="S11" s="49"/>
      <c r="T11" s="49"/>
      <c r="U11" s="49"/>
      <c r="V11" s="49"/>
      <c r="W11" s="80"/>
    </row>
    <row r="12" spans="1:23" ht="15" x14ac:dyDescent="0.2">
      <c r="A12" s="34">
        <v>110</v>
      </c>
      <c r="B12" s="121" t="s">
        <v>122</v>
      </c>
      <c r="C12" s="125" t="s">
        <v>103</v>
      </c>
      <c r="D12" s="36">
        <v>11.95</v>
      </c>
      <c r="E12" s="37">
        <f t="shared" si="0"/>
        <v>8</v>
      </c>
      <c r="F12" s="36">
        <v>13.25</v>
      </c>
      <c r="G12" s="37">
        <f t="shared" si="1"/>
        <v>1</v>
      </c>
      <c r="H12" s="36">
        <f t="shared" si="2"/>
        <v>25.2</v>
      </c>
      <c r="I12" s="37">
        <f t="shared" si="3"/>
        <v>3</v>
      </c>
      <c r="J12" s="81"/>
      <c r="K12" s="37"/>
      <c r="L12" s="37"/>
      <c r="M12" s="36"/>
      <c r="N12" s="36"/>
      <c r="O12" s="37"/>
      <c r="Q12" s="37"/>
      <c r="S12" s="45"/>
      <c r="T12" s="45"/>
      <c r="U12" s="45"/>
      <c r="V12" s="45"/>
      <c r="W12" s="80"/>
    </row>
    <row r="13" spans="1:23" ht="15" x14ac:dyDescent="0.2">
      <c r="A13" s="34">
        <v>111</v>
      </c>
      <c r="B13" s="121" t="s">
        <v>123</v>
      </c>
      <c r="C13" s="158" t="s">
        <v>103</v>
      </c>
      <c r="D13" s="36">
        <v>11.6</v>
      </c>
      <c r="E13" s="37">
        <f t="shared" si="0"/>
        <v>12</v>
      </c>
      <c r="F13" s="36">
        <v>12.9</v>
      </c>
      <c r="G13" s="37">
        <f t="shared" si="1"/>
        <v>6</v>
      </c>
      <c r="H13" s="36">
        <f t="shared" si="2"/>
        <v>24.5</v>
      </c>
      <c r="I13" s="37">
        <f t="shared" si="3"/>
        <v>10</v>
      </c>
      <c r="J13" s="81"/>
      <c r="K13" s="37"/>
      <c r="L13" s="37"/>
      <c r="M13" s="36"/>
      <c r="N13" s="36"/>
      <c r="O13" s="37"/>
      <c r="S13" s="46"/>
      <c r="T13" s="46"/>
      <c r="U13" s="46"/>
      <c r="V13" s="46"/>
      <c r="W13" s="80"/>
    </row>
    <row r="14" spans="1:23" ht="15" x14ac:dyDescent="0.2">
      <c r="A14" s="34">
        <v>112</v>
      </c>
      <c r="B14" s="121" t="s">
        <v>124</v>
      </c>
      <c r="C14" s="158" t="s">
        <v>103</v>
      </c>
      <c r="D14" s="36">
        <v>11.9</v>
      </c>
      <c r="E14" s="37">
        <f t="shared" si="0"/>
        <v>11</v>
      </c>
      <c r="F14" s="36">
        <v>12.55</v>
      </c>
      <c r="G14" s="37">
        <f t="shared" si="1"/>
        <v>13</v>
      </c>
      <c r="H14" s="36">
        <f t="shared" si="2"/>
        <v>24.450000000000003</v>
      </c>
      <c r="I14" s="37">
        <f t="shared" si="3"/>
        <v>11</v>
      </c>
      <c r="J14" s="81"/>
      <c r="K14" s="37"/>
      <c r="L14" s="37"/>
      <c r="M14" s="36"/>
      <c r="N14" s="36"/>
      <c r="O14" s="37"/>
      <c r="S14" s="45"/>
      <c r="T14" s="45"/>
      <c r="U14" s="45"/>
      <c r="V14" s="45"/>
      <c r="W14" s="80"/>
    </row>
    <row r="15" spans="1:23" ht="15" x14ac:dyDescent="0.2">
      <c r="A15" s="34">
        <v>113</v>
      </c>
      <c r="B15" s="159" t="s">
        <v>137</v>
      </c>
      <c r="C15" s="160" t="s">
        <v>132</v>
      </c>
      <c r="D15" s="36">
        <v>10.85</v>
      </c>
      <c r="E15" s="37">
        <f t="shared" si="0"/>
        <v>16</v>
      </c>
      <c r="F15" s="36">
        <v>12.7</v>
      </c>
      <c r="G15" s="37">
        <f t="shared" si="1"/>
        <v>9</v>
      </c>
      <c r="H15" s="36">
        <f t="shared" si="2"/>
        <v>23.549999999999997</v>
      </c>
      <c r="I15" s="37">
        <f t="shared" si="3"/>
        <v>13</v>
      </c>
      <c r="J15" s="81"/>
      <c r="K15" s="37"/>
      <c r="L15" s="91"/>
      <c r="M15" s="91"/>
      <c r="N15" s="91"/>
      <c r="O15" s="38"/>
      <c r="S15" s="45"/>
      <c r="T15" s="45"/>
      <c r="U15" s="45"/>
      <c r="V15" s="45"/>
      <c r="W15" s="80"/>
    </row>
    <row r="16" spans="1:23" ht="15" x14ac:dyDescent="0.2">
      <c r="A16" s="34">
        <v>114</v>
      </c>
      <c r="B16" s="159" t="s">
        <v>138</v>
      </c>
      <c r="C16" s="160" t="s">
        <v>132</v>
      </c>
      <c r="D16" s="36">
        <v>10.95</v>
      </c>
      <c r="E16" s="37">
        <f t="shared" si="0"/>
        <v>15</v>
      </c>
      <c r="F16" s="36">
        <v>11.2</v>
      </c>
      <c r="G16" s="37">
        <f t="shared" si="1"/>
        <v>16</v>
      </c>
      <c r="H16" s="36">
        <f t="shared" si="2"/>
        <v>22.15</v>
      </c>
      <c r="I16" s="37">
        <f t="shared" si="3"/>
        <v>17</v>
      </c>
      <c r="J16" s="81"/>
      <c r="K16" s="37"/>
      <c r="L16" s="41"/>
      <c r="M16" s="42"/>
      <c r="N16" s="42"/>
      <c r="O16" s="41"/>
      <c r="S16" s="45"/>
      <c r="T16" s="45"/>
      <c r="U16" s="45"/>
      <c r="V16" s="45"/>
      <c r="W16" s="80"/>
    </row>
    <row r="17" spans="1:23" ht="15" x14ac:dyDescent="0.2">
      <c r="A17" s="34">
        <v>115</v>
      </c>
      <c r="B17" s="159" t="s">
        <v>44</v>
      </c>
      <c r="C17" s="160" t="s">
        <v>132</v>
      </c>
      <c r="D17" s="36">
        <v>12.1</v>
      </c>
      <c r="E17" s="37">
        <f t="shared" si="0"/>
        <v>5</v>
      </c>
      <c r="F17" s="36">
        <v>12.55</v>
      </c>
      <c r="G17" s="37">
        <f t="shared" si="1"/>
        <v>13</v>
      </c>
      <c r="H17" s="36">
        <f t="shared" si="2"/>
        <v>24.65</v>
      </c>
      <c r="I17" s="37">
        <f t="shared" si="3"/>
        <v>8</v>
      </c>
      <c r="J17" s="81"/>
      <c r="K17" s="37"/>
      <c r="L17" s="41"/>
      <c r="M17" s="42"/>
      <c r="N17" s="42"/>
      <c r="O17" s="41"/>
      <c r="S17" s="49"/>
      <c r="T17" s="49"/>
      <c r="U17" s="49"/>
      <c r="V17" s="49"/>
      <c r="W17" s="80"/>
    </row>
    <row r="18" spans="1:23" ht="15" x14ac:dyDescent="0.2">
      <c r="A18" s="34">
        <v>116</v>
      </c>
      <c r="B18" s="161" t="s">
        <v>157</v>
      </c>
      <c r="C18" s="162" t="s">
        <v>145</v>
      </c>
      <c r="D18" s="36">
        <v>10.7</v>
      </c>
      <c r="E18" s="37">
        <f t="shared" si="0"/>
        <v>17</v>
      </c>
      <c r="F18" s="36">
        <v>12.75</v>
      </c>
      <c r="G18" s="37">
        <f t="shared" si="1"/>
        <v>8</v>
      </c>
      <c r="H18" s="36">
        <f t="shared" si="2"/>
        <v>23.45</v>
      </c>
      <c r="I18" s="37">
        <f t="shared" si="3"/>
        <v>14</v>
      </c>
      <c r="J18" s="81"/>
      <c r="K18" s="37"/>
      <c r="L18" s="41"/>
      <c r="M18" s="42"/>
      <c r="N18" s="42"/>
      <c r="O18" s="41"/>
      <c r="S18" s="49"/>
      <c r="T18" s="49"/>
      <c r="U18" s="49"/>
      <c r="V18" s="49"/>
      <c r="W18" s="80"/>
    </row>
    <row r="19" spans="1:23" ht="15" x14ac:dyDescent="0.2">
      <c r="A19" s="34">
        <v>117</v>
      </c>
      <c r="B19" s="161" t="s">
        <v>158</v>
      </c>
      <c r="C19" s="162" t="s">
        <v>145</v>
      </c>
      <c r="D19" s="36">
        <v>11.95</v>
      </c>
      <c r="E19" s="37">
        <f t="shared" si="0"/>
        <v>8</v>
      </c>
      <c r="F19" s="36">
        <v>12.95</v>
      </c>
      <c r="G19" s="37">
        <f t="shared" si="1"/>
        <v>4</v>
      </c>
      <c r="H19" s="36">
        <f t="shared" si="2"/>
        <v>24.9</v>
      </c>
      <c r="I19" s="37">
        <f t="shared" si="3"/>
        <v>6</v>
      </c>
      <c r="J19" s="81"/>
      <c r="K19" s="72"/>
      <c r="M19" s="37"/>
      <c r="N19" s="36"/>
      <c r="O19" s="36"/>
      <c r="S19" s="49"/>
      <c r="T19" s="49"/>
      <c r="U19" s="49"/>
      <c r="V19" s="49"/>
      <c r="W19" s="80"/>
    </row>
    <row r="20" spans="1:23" ht="15" x14ac:dyDescent="0.2">
      <c r="A20" s="34">
        <v>118</v>
      </c>
      <c r="B20" s="161" t="s">
        <v>159</v>
      </c>
      <c r="C20" s="162" t="s">
        <v>145</v>
      </c>
      <c r="D20" s="36">
        <v>11.4</v>
      </c>
      <c r="E20" s="37">
        <f t="shared" si="0"/>
        <v>13</v>
      </c>
      <c r="F20" s="36">
        <v>12.7</v>
      </c>
      <c r="G20" s="37">
        <f t="shared" si="1"/>
        <v>9</v>
      </c>
      <c r="H20" s="36">
        <f t="shared" si="2"/>
        <v>24.1</v>
      </c>
      <c r="I20" s="37">
        <f t="shared" si="3"/>
        <v>12</v>
      </c>
      <c r="J20" s="81"/>
      <c r="K20" s="72"/>
      <c r="M20" s="37"/>
      <c r="N20" s="36"/>
      <c r="O20" s="36"/>
      <c r="S20" s="49"/>
      <c r="T20" s="49"/>
      <c r="U20" s="49"/>
      <c r="V20" s="49"/>
      <c r="W20" s="80"/>
    </row>
    <row r="21" spans="1:23" ht="15" x14ac:dyDescent="0.2">
      <c r="A21" s="34">
        <v>119</v>
      </c>
      <c r="B21" s="161" t="s">
        <v>160</v>
      </c>
      <c r="C21" s="162" t="s">
        <v>145</v>
      </c>
      <c r="D21" s="36">
        <v>12</v>
      </c>
      <c r="E21" s="37">
        <f t="shared" si="0"/>
        <v>7</v>
      </c>
      <c r="F21" s="36">
        <v>13.05</v>
      </c>
      <c r="G21" s="37">
        <f t="shared" si="1"/>
        <v>3</v>
      </c>
      <c r="H21" s="36">
        <f t="shared" si="2"/>
        <v>25.05</v>
      </c>
      <c r="I21" s="37">
        <f t="shared" si="3"/>
        <v>5</v>
      </c>
      <c r="J21" s="81"/>
      <c r="K21" s="72"/>
      <c r="M21" s="37"/>
      <c r="N21" s="36"/>
      <c r="O21" s="36"/>
      <c r="S21" s="49"/>
      <c r="T21" s="49"/>
      <c r="U21" s="49"/>
      <c r="V21" s="49"/>
      <c r="W21" s="80"/>
    </row>
    <row r="22" spans="1:23" ht="15" x14ac:dyDescent="0.2">
      <c r="A22" s="34">
        <v>120</v>
      </c>
      <c r="B22" s="161" t="s">
        <v>161</v>
      </c>
      <c r="C22" s="162" t="s">
        <v>145</v>
      </c>
      <c r="D22" s="36">
        <v>11.4</v>
      </c>
      <c r="E22" s="37">
        <f t="shared" si="0"/>
        <v>13</v>
      </c>
      <c r="F22" s="36">
        <v>11.7</v>
      </c>
      <c r="G22" s="37">
        <f t="shared" si="1"/>
        <v>15</v>
      </c>
      <c r="H22" s="36">
        <f t="shared" si="2"/>
        <v>23.1</v>
      </c>
      <c r="I22" s="37">
        <f t="shared" si="3"/>
        <v>15</v>
      </c>
      <c r="J22" s="81"/>
      <c r="K22" s="72"/>
      <c r="M22" s="37"/>
      <c r="N22" s="36"/>
      <c r="O22" s="36"/>
      <c r="S22" s="45"/>
      <c r="T22" s="45"/>
      <c r="U22" s="45"/>
      <c r="V22" s="45"/>
      <c r="W22" s="80"/>
    </row>
    <row r="23" spans="1:23" ht="15" x14ac:dyDescent="0.2">
      <c r="A23" s="73">
        <v>91</v>
      </c>
      <c r="B23" s="95" t="s">
        <v>45</v>
      </c>
      <c r="C23" s="73" t="s">
        <v>16</v>
      </c>
      <c r="D23" s="36">
        <v>12.4</v>
      </c>
      <c r="E23" s="37">
        <f t="shared" si="0"/>
        <v>2</v>
      </c>
      <c r="F23" s="36">
        <v>10.65</v>
      </c>
      <c r="G23" s="37">
        <f t="shared" si="1"/>
        <v>17</v>
      </c>
      <c r="H23" s="36">
        <f t="shared" si="2"/>
        <v>23.05</v>
      </c>
      <c r="I23" s="37">
        <f t="shared" si="3"/>
        <v>16</v>
      </c>
      <c r="J23" s="81"/>
      <c r="K23" s="37"/>
      <c r="M23" s="37"/>
      <c r="N23" s="36"/>
      <c r="O23" s="36"/>
      <c r="S23" s="46"/>
      <c r="T23" s="46"/>
      <c r="U23" s="46"/>
      <c r="V23" s="46"/>
      <c r="W23" s="80"/>
    </row>
    <row r="24" spans="1:23" x14ac:dyDescent="0.2">
      <c r="B24" s="20"/>
      <c r="C24" s="37"/>
      <c r="D24" s="68"/>
      <c r="E24" s="36"/>
      <c r="F24" s="37"/>
      <c r="G24" s="36"/>
      <c r="H24" s="37"/>
      <c r="I24" s="36"/>
      <c r="J24" s="37"/>
      <c r="K24" s="37"/>
      <c r="M24" s="37"/>
      <c r="N24" s="36"/>
      <c r="O24" s="36"/>
      <c r="S24" s="45"/>
      <c r="T24" s="45"/>
      <c r="U24" s="45"/>
      <c r="V24" s="45"/>
      <c r="W24" s="80"/>
    </row>
    <row r="25" spans="1:23" x14ac:dyDescent="0.2">
      <c r="A25" s="82"/>
      <c r="B25" s="21"/>
      <c r="D25" s="83"/>
      <c r="E25" s="42"/>
      <c r="F25" s="41"/>
      <c r="G25" s="42"/>
      <c r="H25" s="41"/>
      <c r="I25" s="42"/>
      <c r="J25" s="41"/>
      <c r="K25" s="41"/>
      <c r="M25" s="37"/>
      <c r="N25" s="36"/>
      <c r="O25" s="36"/>
      <c r="S25" s="49"/>
      <c r="T25" s="49"/>
      <c r="U25" s="49"/>
      <c r="V25" s="49"/>
      <c r="W25" s="80"/>
    </row>
    <row r="26" spans="1:23" x14ac:dyDescent="0.2">
      <c r="B26" s="22"/>
      <c r="C26" s="37"/>
      <c r="D26" s="68"/>
      <c r="E26" s="36"/>
      <c r="F26" s="37"/>
      <c r="G26" s="36"/>
      <c r="H26" s="37"/>
      <c r="I26" s="36"/>
      <c r="J26" s="37"/>
      <c r="K26" s="37"/>
      <c r="M26" s="37"/>
      <c r="N26" s="36"/>
      <c r="O26" s="36"/>
      <c r="S26" s="45"/>
      <c r="T26" s="45"/>
      <c r="U26" s="45"/>
      <c r="V26" s="45"/>
      <c r="W26" s="80"/>
    </row>
    <row r="27" spans="1:23" x14ac:dyDescent="0.2">
      <c r="B27" s="22"/>
      <c r="C27" s="37"/>
      <c r="D27" s="68"/>
      <c r="E27" s="36"/>
      <c r="F27" s="37"/>
      <c r="G27" s="36"/>
      <c r="H27" s="37"/>
      <c r="I27" s="36"/>
      <c r="J27" s="37"/>
      <c r="K27" s="37"/>
      <c r="M27" s="37"/>
      <c r="N27" s="36"/>
      <c r="O27" s="36"/>
    </row>
    <row r="28" spans="1:23" x14ac:dyDescent="0.2">
      <c r="C28" s="37"/>
      <c r="D28" s="39"/>
      <c r="E28" s="36"/>
      <c r="F28" s="37"/>
      <c r="G28" s="36"/>
      <c r="H28" s="37"/>
      <c r="I28" s="36"/>
      <c r="J28" s="37"/>
      <c r="K28" s="37"/>
      <c r="P28" s="35"/>
    </row>
    <row r="29" spans="1:23" x14ac:dyDescent="0.2">
      <c r="C29" s="37"/>
      <c r="P29" s="35"/>
    </row>
    <row r="30" spans="1:23" x14ac:dyDescent="0.2">
      <c r="C30" s="37"/>
      <c r="D30" s="39"/>
      <c r="E30" s="36"/>
      <c r="F30" s="37"/>
      <c r="G30" s="36"/>
      <c r="H30" s="37"/>
      <c r="I30" s="36"/>
      <c r="J30" s="37"/>
      <c r="K30" s="37"/>
      <c r="P30" s="35"/>
    </row>
    <row r="31" spans="1:23" x14ac:dyDescent="0.2">
      <c r="C31" s="37"/>
      <c r="D31" s="39"/>
      <c r="E31" s="36"/>
      <c r="F31" s="37"/>
      <c r="G31" s="36"/>
      <c r="H31" s="37"/>
      <c r="I31" s="36"/>
      <c r="J31" s="37"/>
      <c r="K31" s="37"/>
      <c r="P31" s="35"/>
    </row>
    <row r="32" spans="1:23" x14ac:dyDescent="0.2">
      <c r="C32" s="37"/>
      <c r="D32" s="39"/>
      <c r="E32" s="36"/>
      <c r="F32" s="37"/>
      <c r="G32" s="36"/>
      <c r="H32" s="37"/>
      <c r="I32" s="36"/>
      <c r="J32" s="37"/>
      <c r="K32" s="37"/>
      <c r="P32" s="35"/>
    </row>
    <row r="33" spans="3:16" x14ac:dyDescent="0.2">
      <c r="C33" s="37"/>
      <c r="D33" s="39"/>
      <c r="E33" s="36"/>
      <c r="F33" s="37"/>
      <c r="G33" s="36"/>
      <c r="H33" s="37"/>
      <c r="I33" s="36"/>
      <c r="J33" s="37"/>
      <c r="K33" s="37"/>
      <c r="P33" s="35"/>
    </row>
    <row r="34" spans="3:16" x14ac:dyDescent="0.2">
      <c r="C34" s="37"/>
      <c r="D34" s="39"/>
      <c r="E34" s="36"/>
      <c r="F34" s="37"/>
      <c r="G34" s="36"/>
      <c r="H34" s="37"/>
      <c r="I34" s="36"/>
      <c r="J34" s="37"/>
      <c r="K34" s="37"/>
      <c r="P34" s="35"/>
    </row>
    <row r="35" spans="3:16" x14ac:dyDescent="0.2">
      <c r="C35" s="37"/>
      <c r="D35" s="39"/>
      <c r="E35" s="36"/>
      <c r="F35" s="37"/>
      <c r="G35" s="36"/>
      <c r="H35" s="37"/>
      <c r="I35" s="36"/>
      <c r="J35" s="37"/>
      <c r="K35" s="37"/>
      <c r="P35" s="35"/>
    </row>
    <row r="36" spans="3:16" x14ac:dyDescent="0.2">
      <c r="D36" s="39"/>
      <c r="E36" s="36"/>
      <c r="F36" s="37"/>
      <c r="G36" s="36"/>
      <c r="H36" s="37"/>
      <c r="I36" s="36"/>
      <c r="J36" s="37"/>
      <c r="K36" s="37"/>
      <c r="P36" s="35"/>
    </row>
    <row r="37" spans="3:16" x14ac:dyDescent="0.2">
      <c r="D37" s="39"/>
      <c r="E37" s="36"/>
      <c r="F37" s="37"/>
      <c r="G37" s="36"/>
      <c r="H37" s="37"/>
      <c r="I37" s="36"/>
      <c r="J37" s="37"/>
      <c r="K37" s="37"/>
      <c r="P37" s="35"/>
    </row>
    <row r="38" spans="3:16" x14ac:dyDescent="0.2">
      <c r="D38" s="39"/>
      <c r="E38" s="36"/>
      <c r="F38" s="37"/>
      <c r="G38" s="36"/>
      <c r="H38" s="37"/>
      <c r="I38" s="36"/>
      <c r="J38" s="37"/>
      <c r="K38" s="37"/>
      <c r="P38" s="35"/>
    </row>
    <row r="39" spans="3:16" x14ac:dyDescent="0.2">
      <c r="D39" s="39"/>
      <c r="E39" s="36"/>
      <c r="F39" s="37"/>
      <c r="G39" s="36"/>
      <c r="H39" s="37"/>
      <c r="I39" s="36"/>
      <c r="J39" s="37"/>
      <c r="K39" s="37"/>
      <c r="P39" s="35"/>
    </row>
  </sheetData>
  <sheetProtection selectLockedCells="1" selectUnlockedCells="1"/>
  <sortState xmlns:xlrd2="http://schemas.microsoft.com/office/spreadsheetml/2017/richdata2" ref="B19:D27">
    <sortCondition ref="C19:C27"/>
  </sortState>
  <mergeCells count="4">
    <mergeCell ref="A1:K1"/>
    <mergeCell ref="A2:K2"/>
    <mergeCell ref="K6:M6"/>
    <mergeCell ref="A4:N4"/>
  </mergeCells>
  <conditionalFormatting sqref="D7:D23 F7:F23 H7:H23">
    <cfRule type="expression" dxfId="89" priority="1" stopIfTrue="1">
      <formula>E7=6</formula>
    </cfRule>
    <cfRule type="expression" dxfId="88" priority="2" stopIfTrue="1">
      <formula>E7=5</formula>
    </cfRule>
    <cfRule type="expression" dxfId="87" priority="3" stopIfTrue="1">
      <formula>E7=4</formula>
    </cfRule>
    <cfRule type="expression" dxfId="86" priority="4" stopIfTrue="1">
      <formula>E7=3</formula>
    </cfRule>
    <cfRule type="expression" dxfId="85" priority="5" stopIfTrue="1">
      <formula>E7=2</formula>
    </cfRule>
    <cfRule type="expression" dxfId="84" priority="6" stopIfTrue="1">
      <formula>E7=1</formula>
    </cfRule>
  </conditionalFormatting>
  <printOptions horizontalCentered="1"/>
  <pageMargins left="0.25" right="0.25" top="0.75" bottom="0.75" header="0.3" footer="0.3"/>
  <pageSetup paperSize="9" firstPageNumber="0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11"/>
  <sheetViews>
    <sheetView zoomScaleNormal="100" workbookViewId="0">
      <selection activeCell="B8" sqref="B8:C8"/>
    </sheetView>
  </sheetViews>
  <sheetFormatPr baseColWidth="10" defaultColWidth="9" defaultRowHeight="15" x14ac:dyDescent="0.2"/>
  <cols>
    <col min="1" max="1" width="4.33203125" style="174" customWidth="1"/>
    <col min="2" max="2" width="20.33203125" style="23" customWidth="1"/>
    <col min="3" max="3" width="11.5" style="174" customWidth="1"/>
    <col min="4" max="4" width="9.33203125" style="23" customWidth="1"/>
    <col min="5" max="5" width="5.33203125" style="197" bestFit="1" customWidth="1"/>
    <col min="6" max="6" width="9.33203125" style="23" customWidth="1"/>
    <col min="7" max="7" width="4.6640625" style="23" customWidth="1"/>
    <col min="8" max="8" width="10.6640625" style="23" customWidth="1"/>
    <col min="9" max="9" width="4.6640625" style="23" customWidth="1"/>
    <col min="10" max="10" width="1.6640625" style="23" customWidth="1"/>
    <col min="11" max="11" width="4.6640625" style="177" customWidth="1"/>
    <col min="12" max="12" width="9.33203125" style="23" customWidth="1"/>
    <col min="13" max="13" width="8" style="23" customWidth="1"/>
    <col min="14" max="14" width="4.6640625" style="23" customWidth="1"/>
    <col min="15" max="16384" width="9" style="23"/>
  </cols>
  <sheetData>
    <row r="1" spans="1:20" ht="23" x14ac:dyDescent="0.2">
      <c r="A1" s="234" t="str">
        <f>'U8 Inter'!A1:N1</f>
        <v>General Gymnastics - Floor and Vault Competition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20" ht="23" x14ac:dyDescent="0.2">
      <c r="A2" s="235" t="s">
        <v>19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20" ht="9.75" customHeight="1" x14ac:dyDescent="0.2">
      <c r="A3" s="196"/>
    </row>
    <row r="4" spans="1:20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20" ht="12.75" customHeight="1" x14ac:dyDescent="0.2">
      <c r="A5" s="196"/>
      <c r="J5" s="178"/>
    </row>
    <row r="6" spans="1:20" ht="32" x14ac:dyDescent="0.2">
      <c r="C6" s="198" t="s">
        <v>2</v>
      </c>
      <c r="D6" s="199" t="s">
        <v>3</v>
      </c>
      <c r="E6" s="200" t="s">
        <v>4</v>
      </c>
      <c r="F6" s="199" t="s">
        <v>5</v>
      </c>
      <c r="G6" s="200" t="s">
        <v>4</v>
      </c>
      <c r="H6" s="201" t="s">
        <v>6</v>
      </c>
      <c r="I6" s="200" t="s">
        <v>4</v>
      </c>
      <c r="J6" s="178"/>
      <c r="K6" s="237"/>
      <c r="L6" s="237"/>
      <c r="M6" s="237"/>
      <c r="P6" s="205"/>
      <c r="Q6" s="205"/>
      <c r="R6" s="205"/>
      <c r="S6" s="205"/>
      <c r="T6" s="206"/>
    </row>
    <row r="7" spans="1:20" ht="16" x14ac:dyDescent="0.2">
      <c r="A7" s="227">
        <v>121</v>
      </c>
      <c r="B7" s="228" t="s">
        <v>162</v>
      </c>
      <c r="C7" s="229" t="s">
        <v>145</v>
      </c>
      <c r="D7" s="217">
        <v>0</v>
      </c>
      <c r="E7" s="216">
        <f>RANK(D7,D$7:D$8)</f>
        <v>2</v>
      </c>
      <c r="F7" s="217">
        <v>0</v>
      </c>
      <c r="G7" s="216">
        <f>RANK(F7,F$7:F$8)</f>
        <v>2</v>
      </c>
      <c r="H7" s="217">
        <f>D7+F7</f>
        <v>0</v>
      </c>
      <c r="I7" s="216">
        <f>RANK(H7,H$7:H$8)</f>
        <v>2</v>
      </c>
      <c r="J7" s="178"/>
      <c r="L7" s="176"/>
      <c r="M7" s="176"/>
      <c r="N7" s="177"/>
      <c r="P7" s="205"/>
      <c r="Q7" s="205"/>
      <c r="R7" s="205"/>
      <c r="S7" s="205"/>
      <c r="T7" s="206"/>
    </row>
    <row r="8" spans="1:20" ht="16" x14ac:dyDescent="0.2">
      <c r="A8" s="174">
        <v>122</v>
      </c>
      <c r="B8" s="23" t="s">
        <v>163</v>
      </c>
      <c r="C8" s="175" t="s">
        <v>145</v>
      </c>
      <c r="D8" s="176">
        <v>10.35</v>
      </c>
      <c r="E8" s="177">
        <f>RANK(D8,D$7:D$8)</f>
        <v>1</v>
      </c>
      <c r="F8" s="176">
        <v>12.9</v>
      </c>
      <c r="G8" s="177">
        <f>RANK(F8,F$7:F$8)</f>
        <v>1</v>
      </c>
      <c r="H8" s="176">
        <f>D8+F8</f>
        <v>23.25</v>
      </c>
      <c r="I8" s="177">
        <f>RANK(H8,H$7:H$8)</f>
        <v>1</v>
      </c>
      <c r="J8" s="178"/>
      <c r="L8" s="176"/>
      <c r="M8" s="176"/>
      <c r="N8" s="177"/>
      <c r="P8" s="205"/>
      <c r="Q8" s="205"/>
      <c r="R8" s="205"/>
      <c r="S8" s="205"/>
      <c r="T8" s="206"/>
    </row>
    <row r="9" spans="1:20" x14ac:dyDescent="0.2">
      <c r="C9" s="215"/>
      <c r="D9" s="176"/>
      <c r="E9" s="177"/>
      <c r="F9" s="176"/>
      <c r="G9" s="177"/>
      <c r="H9" s="176"/>
      <c r="I9" s="177"/>
      <c r="K9" s="216"/>
      <c r="L9" s="217"/>
      <c r="M9" s="217"/>
      <c r="N9" s="216"/>
    </row>
    <row r="10" spans="1:20" x14ac:dyDescent="0.2">
      <c r="K10" s="216"/>
      <c r="L10" s="217"/>
      <c r="M10" s="217"/>
      <c r="N10" s="216"/>
    </row>
    <row r="11" spans="1:20" x14ac:dyDescent="0.2">
      <c r="K11" s="216"/>
      <c r="L11" s="217"/>
      <c r="M11" s="217"/>
      <c r="N11" s="216"/>
    </row>
  </sheetData>
  <sheetProtection selectLockedCells="1" selectUnlockedCells="1"/>
  <mergeCells count="4">
    <mergeCell ref="A1:N1"/>
    <mergeCell ref="A2:N2"/>
    <mergeCell ref="A4:N4"/>
    <mergeCell ref="K6:M6"/>
  </mergeCells>
  <conditionalFormatting sqref="D7:D8">
    <cfRule type="expression" dxfId="83" priority="9" stopIfTrue="1">
      <formula>E7=1</formula>
    </cfRule>
    <cfRule type="expression" dxfId="82" priority="8" stopIfTrue="1">
      <formula>E7=2</formula>
    </cfRule>
    <cfRule type="expression" dxfId="81" priority="7" stopIfTrue="1">
      <formula>E7=3</formula>
    </cfRule>
  </conditionalFormatting>
  <conditionalFormatting sqref="F7:F8">
    <cfRule type="expression" dxfId="80" priority="4" stopIfTrue="1">
      <formula>G7=3</formula>
    </cfRule>
    <cfRule type="expression" dxfId="79" priority="5" stopIfTrue="1">
      <formula>G7=2</formula>
    </cfRule>
    <cfRule type="expression" dxfId="78" priority="6" stopIfTrue="1">
      <formula>G7=1</formula>
    </cfRule>
  </conditionalFormatting>
  <conditionalFormatting sqref="H7:H8">
    <cfRule type="expression" dxfId="77" priority="3" stopIfTrue="1">
      <formula>I7=1</formula>
    </cfRule>
    <cfRule type="expression" dxfId="76" priority="2" stopIfTrue="1">
      <formula>I7=2</formula>
    </cfRule>
    <cfRule type="expression" dxfId="75" priority="1" stopIfTrue="1">
      <formula>I7=3</formula>
    </cfRule>
  </conditionalFormatting>
  <pageMargins left="0.39374999999999999" right="0.19652777777777777" top="0.74791666666666667" bottom="0.74791666666666667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1"/>
  <sheetViews>
    <sheetView zoomScaleNormal="100" workbookViewId="0">
      <selection activeCell="B7" sqref="B7:C7"/>
    </sheetView>
  </sheetViews>
  <sheetFormatPr baseColWidth="10" defaultColWidth="9" defaultRowHeight="15" x14ac:dyDescent="0.2"/>
  <cols>
    <col min="1" max="1" width="4.33203125" style="5" customWidth="1"/>
    <col min="2" max="2" width="20.33203125" style="9" customWidth="1"/>
    <col min="3" max="3" width="11.5" style="5" customWidth="1"/>
    <col min="4" max="4" width="9.33203125" style="9" customWidth="1"/>
    <col min="5" max="5" width="5.33203125" style="13" bestFit="1" customWidth="1"/>
    <col min="6" max="6" width="9.33203125" style="9" customWidth="1"/>
    <col min="7" max="7" width="4.6640625" style="9" customWidth="1"/>
    <col min="8" max="8" width="10.6640625" style="9" customWidth="1"/>
    <col min="9" max="9" width="4.6640625" style="9" customWidth="1"/>
    <col min="10" max="10" width="1.6640625" style="9" customWidth="1"/>
    <col min="11" max="11" width="4.6640625" style="7" customWidth="1"/>
    <col min="12" max="12" width="9.33203125" style="9" customWidth="1"/>
    <col min="13" max="13" width="8" style="9" customWidth="1"/>
    <col min="14" max="14" width="4.6640625" style="9" customWidth="1"/>
    <col min="15" max="16384" width="9" style="9"/>
  </cols>
  <sheetData>
    <row r="1" spans="1:20" s="23" customFormat="1" ht="23" x14ac:dyDescent="0.2">
      <c r="A1" s="234" t="str">
        <f>'U8 Inter'!A1:N1</f>
        <v>General Gymnastics - Floor and Vault Competition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20" s="23" customFormat="1" ht="23" x14ac:dyDescent="0.2">
      <c r="A2" s="235" t="s">
        <v>190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20" ht="9.75" customHeight="1" x14ac:dyDescent="0.2">
      <c r="A3" s="12"/>
    </row>
    <row r="4" spans="1:20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20" ht="12.75" customHeight="1" x14ac:dyDescent="0.2">
      <c r="A5" s="12"/>
      <c r="J5" s="16"/>
    </row>
    <row r="6" spans="1:20" ht="32" x14ac:dyDescent="0.2">
      <c r="C6" s="1" t="s">
        <v>2</v>
      </c>
      <c r="D6" s="2" t="s">
        <v>3</v>
      </c>
      <c r="E6" s="3" t="s">
        <v>4</v>
      </c>
      <c r="F6" s="2" t="s">
        <v>5</v>
      </c>
      <c r="G6" s="3" t="s">
        <v>4</v>
      </c>
      <c r="H6" s="4" t="s">
        <v>6</v>
      </c>
      <c r="I6" s="3" t="s">
        <v>4</v>
      </c>
      <c r="J6" s="16"/>
      <c r="K6" s="239"/>
      <c r="L6" s="239"/>
      <c r="M6" s="239"/>
      <c r="P6" s="14"/>
      <c r="Q6" s="14"/>
      <c r="R6" s="14"/>
      <c r="S6" s="14"/>
      <c r="T6" s="17"/>
    </row>
    <row r="7" spans="1:20" x14ac:dyDescent="0.2">
      <c r="A7" s="5">
        <v>123</v>
      </c>
      <c r="B7" s="9" t="s">
        <v>164</v>
      </c>
      <c r="C7" s="5" t="s">
        <v>145</v>
      </c>
      <c r="D7" s="6">
        <v>12.05</v>
      </c>
      <c r="E7" s="7">
        <f>RANK(D7,D$7:D$8)</f>
        <v>1</v>
      </c>
      <c r="F7" s="6">
        <v>12.95</v>
      </c>
      <c r="G7" s="7">
        <f>RANK(F7,F$7:F$8)</f>
        <v>1</v>
      </c>
      <c r="H7" s="6">
        <f>D7+F7</f>
        <v>25</v>
      </c>
      <c r="I7" s="7">
        <f>RANK(H7,H$7:H$8)</f>
        <v>1</v>
      </c>
      <c r="J7" s="16"/>
      <c r="L7" s="6"/>
      <c r="M7" s="6"/>
      <c r="N7" s="7"/>
      <c r="P7" s="163"/>
      <c r="Q7" s="163"/>
      <c r="R7" s="163"/>
      <c r="S7" s="163"/>
      <c r="T7" s="164"/>
    </row>
    <row r="8" spans="1:20" x14ac:dyDescent="0.2">
      <c r="A8" s="225">
        <v>124</v>
      </c>
      <c r="B8" s="226" t="s">
        <v>165</v>
      </c>
      <c r="C8" s="225" t="s">
        <v>145</v>
      </c>
      <c r="D8" s="11">
        <v>0</v>
      </c>
      <c r="E8" s="10">
        <f>RANK(D8,D$7:D$8)</f>
        <v>2</v>
      </c>
      <c r="F8" s="11">
        <v>0</v>
      </c>
      <c r="G8" s="10">
        <f>RANK(F8,F$7:F$8)</f>
        <v>2</v>
      </c>
      <c r="H8" s="11">
        <f>D8+F8</f>
        <v>0</v>
      </c>
      <c r="I8" s="10">
        <f>RANK(H8,H$7:H$8)</f>
        <v>2</v>
      </c>
      <c r="J8" s="16"/>
      <c r="L8" s="6"/>
      <c r="M8" s="6"/>
      <c r="N8" s="7"/>
      <c r="P8" s="163"/>
      <c r="Q8" s="163"/>
      <c r="R8" s="163"/>
      <c r="S8" s="163"/>
      <c r="T8" s="164"/>
    </row>
    <row r="9" spans="1:20" x14ac:dyDescent="0.2">
      <c r="C9" s="8"/>
      <c r="D9" s="6"/>
      <c r="E9" s="7"/>
      <c r="F9" s="6"/>
      <c r="G9" s="7"/>
      <c r="H9" s="6"/>
      <c r="I9" s="7"/>
      <c r="K9" s="10"/>
      <c r="L9" s="11"/>
      <c r="M9" s="11"/>
      <c r="N9" s="10"/>
    </row>
    <row r="10" spans="1:20" x14ac:dyDescent="0.2">
      <c r="K10" s="10"/>
      <c r="L10" s="11"/>
      <c r="M10" s="11"/>
      <c r="N10" s="10"/>
    </row>
    <row r="11" spans="1:20" x14ac:dyDescent="0.2">
      <c r="K11" s="10"/>
      <c r="L11" s="11"/>
      <c r="M11" s="11"/>
      <c r="N11" s="10"/>
    </row>
  </sheetData>
  <sheetProtection selectLockedCells="1" selectUnlockedCells="1"/>
  <mergeCells count="4">
    <mergeCell ref="A1:N1"/>
    <mergeCell ref="A2:N2"/>
    <mergeCell ref="A4:N4"/>
    <mergeCell ref="K6:M6"/>
  </mergeCells>
  <conditionalFormatting sqref="D7:D8">
    <cfRule type="expression" dxfId="74" priority="9" stopIfTrue="1">
      <formula>E7=1</formula>
    </cfRule>
    <cfRule type="expression" dxfId="73" priority="8" stopIfTrue="1">
      <formula>E7=2</formula>
    </cfRule>
    <cfRule type="expression" dxfId="72" priority="7" stopIfTrue="1">
      <formula>E7=3</formula>
    </cfRule>
  </conditionalFormatting>
  <conditionalFormatting sqref="F7:F8">
    <cfRule type="expression" dxfId="71" priority="4" stopIfTrue="1">
      <formula>G7=3</formula>
    </cfRule>
    <cfRule type="expression" dxfId="70" priority="5" stopIfTrue="1">
      <formula>G7=2</formula>
    </cfRule>
    <cfRule type="expression" dxfId="69" priority="6" stopIfTrue="1">
      <formula>G7=1</formula>
    </cfRule>
  </conditionalFormatting>
  <conditionalFormatting sqref="H7:H8">
    <cfRule type="expression" dxfId="68" priority="3" stopIfTrue="1">
      <formula>I7=1</formula>
    </cfRule>
    <cfRule type="expression" dxfId="67" priority="2" stopIfTrue="1">
      <formula>I7=2</formula>
    </cfRule>
    <cfRule type="expression" dxfId="66" priority="1" stopIfTrue="1">
      <formula>I7=3</formula>
    </cfRule>
  </conditionalFormatting>
  <pageMargins left="0.39374999999999999" right="0.19652777777777777" top="0.74791666666666667" bottom="0.74791666666666667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0"/>
  <sheetViews>
    <sheetView zoomScaleNormal="100" workbookViewId="0">
      <selection activeCell="B7" sqref="B7:C7"/>
    </sheetView>
  </sheetViews>
  <sheetFormatPr baseColWidth="10" defaultColWidth="9" defaultRowHeight="15" x14ac:dyDescent="0.2"/>
  <cols>
    <col min="1" max="1" width="4.6640625" style="174" customWidth="1"/>
    <col min="2" max="2" width="9.6640625" style="23" bestFit="1" customWidth="1"/>
    <col min="3" max="3" width="10" style="23" customWidth="1"/>
    <col min="4" max="16384" width="9" style="23"/>
  </cols>
  <sheetData>
    <row r="1" spans="1:14" ht="23" x14ac:dyDescent="0.2">
      <c r="A1" s="234" t="str">
        <f>'U8 Inter'!A1:N1</f>
        <v>General Gymnastics - Floor and Vault Competition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ht="23" x14ac:dyDescent="0.2">
      <c r="A2" s="235" t="s">
        <v>191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4" ht="27" customHeight="1" x14ac:dyDescent="0.2">
      <c r="C3" s="174"/>
      <c r="E3" s="197"/>
      <c r="K3" s="177"/>
    </row>
    <row r="4" spans="1:14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192"/>
      <c r="N4" s="192"/>
    </row>
    <row r="5" spans="1:14" x14ac:dyDescent="0.2">
      <c r="C5" s="174"/>
      <c r="E5" s="197"/>
      <c r="K5" s="177"/>
    </row>
    <row r="6" spans="1:14" ht="32" x14ac:dyDescent="0.2">
      <c r="C6" s="198" t="s">
        <v>2</v>
      </c>
      <c r="D6" s="199" t="s">
        <v>3</v>
      </c>
      <c r="E6" s="200" t="s">
        <v>4</v>
      </c>
      <c r="F6" s="199" t="s">
        <v>5</v>
      </c>
      <c r="G6" s="200" t="s">
        <v>4</v>
      </c>
      <c r="H6" s="201" t="s">
        <v>6</v>
      </c>
      <c r="I6" s="200" t="s">
        <v>4</v>
      </c>
      <c r="J6" s="237" t="s">
        <v>29</v>
      </c>
      <c r="K6" s="237"/>
      <c r="L6" s="237"/>
      <c r="M6" s="200"/>
      <c r="N6" s="200"/>
    </row>
    <row r="7" spans="1:14" ht="16" x14ac:dyDescent="0.2">
      <c r="A7" s="174">
        <v>125</v>
      </c>
      <c r="B7" s="23" t="s">
        <v>125</v>
      </c>
      <c r="C7" s="175" t="s">
        <v>103</v>
      </c>
      <c r="D7" s="176">
        <v>11.25</v>
      </c>
      <c r="E7" s="177">
        <f>RANK(D7,D$7:D$9)</f>
        <v>1</v>
      </c>
      <c r="F7" s="176">
        <v>10.4</v>
      </c>
      <c r="G7" s="177">
        <f>RANK(F7,F$7:F$9)</f>
        <v>1</v>
      </c>
      <c r="H7" s="176">
        <f>D7+F7</f>
        <v>21.65</v>
      </c>
      <c r="I7" s="177">
        <f>RANK(H7,H$7:H$9)</f>
        <v>1</v>
      </c>
      <c r="J7" s="181"/>
      <c r="K7" s="181"/>
      <c r="L7" s="181"/>
      <c r="M7" s="179"/>
      <c r="N7" s="177"/>
    </row>
    <row r="8" spans="1:14" x14ac:dyDescent="0.2">
      <c r="C8" s="215"/>
      <c r="D8" s="176"/>
      <c r="E8" s="177"/>
      <c r="F8" s="176"/>
      <c r="G8" s="177"/>
      <c r="H8" s="176"/>
      <c r="I8" s="177"/>
      <c r="J8" s="177"/>
      <c r="K8" s="176"/>
      <c r="L8" s="176"/>
      <c r="M8" s="177"/>
      <c r="N8" s="177"/>
    </row>
    <row r="9" spans="1:14" x14ac:dyDescent="0.2">
      <c r="B9" s="218"/>
      <c r="C9" s="215"/>
      <c r="D9" s="176"/>
      <c r="E9" s="177"/>
      <c r="F9" s="176"/>
      <c r="G9" s="177"/>
      <c r="H9" s="176"/>
      <c r="I9" s="177"/>
      <c r="J9" s="177"/>
      <c r="K9" s="176"/>
      <c r="L9" s="176"/>
      <c r="M9" s="177"/>
    </row>
    <row r="10" spans="1:14" x14ac:dyDescent="0.2">
      <c r="J10" s="177"/>
      <c r="K10" s="176"/>
      <c r="L10" s="176"/>
      <c r="M10" s="177"/>
    </row>
  </sheetData>
  <sheetProtection selectLockedCells="1" selectUnlockedCells="1"/>
  <mergeCells count="4">
    <mergeCell ref="A1:N1"/>
    <mergeCell ref="A2:N2"/>
    <mergeCell ref="J6:L6"/>
    <mergeCell ref="A4:L4"/>
  </mergeCells>
  <conditionalFormatting sqref="D7:D9">
    <cfRule type="expression" dxfId="65" priority="9" stopIfTrue="1">
      <formula>E7=1</formula>
    </cfRule>
    <cfRule type="expression" dxfId="64" priority="8" stopIfTrue="1">
      <formula>E7=2</formula>
    </cfRule>
    <cfRule type="expression" dxfId="63" priority="7" stopIfTrue="1">
      <formula>E7=3</formula>
    </cfRule>
  </conditionalFormatting>
  <conditionalFormatting sqref="F7:F9">
    <cfRule type="expression" dxfId="62" priority="4" stopIfTrue="1">
      <formula>G7=3</formula>
    </cfRule>
    <cfRule type="expression" dxfId="61" priority="5" stopIfTrue="1">
      <formula>G7=2</formula>
    </cfRule>
    <cfRule type="expression" dxfId="60" priority="6" stopIfTrue="1">
      <formula>G7=1</formula>
    </cfRule>
  </conditionalFormatting>
  <conditionalFormatting sqref="H7:H9">
    <cfRule type="expression" dxfId="59" priority="3" stopIfTrue="1">
      <formula>I7=1</formula>
    </cfRule>
    <cfRule type="expression" dxfId="58" priority="2" stopIfTrue="1">
      <formula>I7=2</formula>
    </cfRule>
    <cfRule type="expression" dxfId="57" priority="1" stopIfTrue="1">
      <formula>I7=3</formula>
    </cfRule>
  </conditionalFormatting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10"/>
  <sheetViews>
    <sheetView zoomScaleNormal="100" workbookViewId="0">
      <selection activeCell="B7" sqref="B7:C7"/>
    </sheetView>
  </sheetViews>
  <sheetFormatPr baseColWidth="10" defaultColWidth="9" defaultRowHeight="14" x14ac:dyDescent="0.2"/>
  <cols>
    <col min="1" max="1" width="4.1640625" style="34" customWidth="1"/>
    <col min="2" max="2" width="21.5" style="35" customWidth="1"/>
    <col min="3" max="3" width="9.6640625" style="34" customWidth="1"/>
    <col min="4" max="4" width="9.33203125" style="35" customWidth="1"/>
    <col min="5" max="5" width="5.5" style="48" customWidth="1"/>
    <col min="6" max="6" width="9.33203125" style="35" customWidth="1"/>
    <col min="7" max="7" width="4.6640625" style="35" customWidth="1"/>
    <col min="8" max="8" width="10.6640625" style="35" customWidth="1"/>
    <col min="9" max="9" width="4.6640625" style="35" customWidth="1"/>
    <col min="10" max="10" width="1.6640625" style="35" customWidth="1"/>
    <col min="11" max="11" width="4.6640625" style="37" customWidth="1"/>
    <col min="12" max="12" width="9.33203125" style="35" customWidth="1"/>
    <col min="13" max="13" width="8" style="35" customWidth="1"/>
    <col min="14" max="14" width="4.6640625" style="35" customWidth="1"/>
    <col min="15" max="16384" width="9" style="35"/>
  </cols>
  <sheetData>
    <row r="1" spans="1:18" s="23" customFormat="1" ht="23" x14ac:dyDescent="0.2">
      <c r="A1" s="234" t="str">
        <f>'U8 Inter'!A1:N1</f>
        <v>General Gymnastics - Floor and Vault Competition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8" s="23" customFormat="1" ht="23" x14ac:dyDescent="0.2">
      <c r="A2" s="235" t="s">
        <v>60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9.75" customHeight="1" x14ac:dyDescent="0.2">
      <c r="A3" s="47"/>
    </row>
    <row r="4" spans="1:18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8" ht="12.75" customHeight="1" x14ac:dyDescent="0.2">
      <c r="A5" s="47"/>
      <c r="J5" s="55"/>
    </row>
    <row r="6" spans="1:18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J6" s="55"/>
      <c r="K6" s="236" t="s">
        <v>29</v>
      </c>
      <c r="L6" s="236"/>
      <c r="M6" s="236"/>
      <c r="N6" s="32" t="s">
        <v>4</v>
      </c>
    </row>
    <row r="7" spans="1:18" ht="15" x14ac:dyDescent="0.2">
      <c r="A7" s="34">
        <v>126</v>
      </c>
      <c r="B7" t="s">
        <v>166</v>
      </c>
      <c r="C7" s="39" t="s">
        <v>145</v>
      </c>
      <c r="D7" s="36">
        <v>10.9</v>
      </c>
      <c r="E7" s="37">
        <f>RANK(D7,D$7:D$10)</f>
        <v>1</v>
      </c>
      <c r="F7" s="36">
        <v>11.6</v>
      </c>
      <c r="G7" s="37">
        <f>RANK(F7,F$7:F$10)</f>
        <v>1</v>
      </c>
      <c r="H7" s="36">
        <f>D7+F7</f>
        <v>22.5</v>
      </c>
      <c r="I7" s="37">
        <f>RANK(H7,H$7:H$10)</f>
        <v>1</v>
      </c>
      <c r="J7" s="55"/>
      <c r="K7" s="165"/>
      <c r="L7" s="56"/>
      <c r="M7" s="166"/>
      <c r="N7" s="37"/>
      <c r="O7" s="45"/>
      <c r="P7" s="45"/>
    </row>
    <row r="8" spans="1:18" ht="25" customHeight="1" x14ac:dyDescent="0.2">
      <c r="D8" s="36"/>
      <c r="E8" s="37"/>
      <c r="F8" s="36"/>
      <c r="G8" s="37"/>
      <c r="H8" s="36"/>
      <c r="I8" s="37"/>
      <c r="J8" s="37"/>
      <c r="K8" s="36"/>
      <c r="L8" s="36"/>
      <c r="M8" s="37"/>
      <c r="O8" s="45"/>
      <c r="P8" s="45"/>
      <c r="Q8" s="45"/>
      <c r="R8" s="45"/>
    </row>
    <row r="9" spans="1:18" ht="25" customHeight="1" x14ac:dyDescent="0.2">
      <c r="D9" s="36"/>
      <c r="E9" s="37"/>
      <c r="F9" s="36"/>
      <c r="G9" s="37"/>
      <c r="H9" s="36"/>
      <c r="I9" s="37"/>
      <c r="J9" s="37"/>
      <c r="K9" s="36"/>
      <c r="L9" s="36"/>
      <c r="M9" s="37"/>
      <c r="O9" s="45"/>
      <c r="P9" s="45"/>
      <c r="Q9" s="45"/>
      <c r="R9" s="45"/>
    </row>
    <row r="10" spans="1:18" ht="25" customHeight="1" x14ac:dyDescent="0.2">
      <c r="D10" s="36"/>
      <c r="E10" s="37"/>
      <c r="F10" s="36"/>
      <c r="G10" s="37"/>
      <c r="H10" s="36"/>
      <c r="I10" s="37"/>
      <c r="J10" s="37"/>
      <c r="K10" s="36"/>
      <c r="L10" s="36"/>
      <c r="M10" s="37"/>
      <c r="O10" s="45"/>
      <c r="P10" s="45"/>
      <c r="Q10" s="45"/>
      <c r="R10" s="45"/>
    </row>
  </sheetData>
  <sheetProtection selectLockedCells="1" selectUnlockedCells="1"/>
  <mergeCells count="4">
    <mergeCell ref="A1:N1"/>
    <mergeCell ref="A2:N2"/>
    <mergeCell ref="A4:N4"/>
    <mergeCell ref="K6:M6"/>
  </mergeCells>
  <conditionalFormatting sqref="D7:D10 F7:F10 H7:H10">
    <cfRule type="expression" dxfId="56" priority="7" stopIfTrue="1">
      <formula>E7=3</formula>
    </cfRule>
    <cfRule type="expression" dxfId="55" priority="8" stopIfTrue="1">
      <formula>E7=2</formula>
    </cfRule>
    <cfRule type="expression" dxfId="54" priority="9" stopIfTrue="1">
      <formula>E7=1</formula>
    </cfRule>
  </conditionalFormatting>
  <printOptions horizontalCentered="1"/>
  <pageMargins left="0.39374999999999999" right="0.1965277777777777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20"/>
  <sheetViews>
    <sheetView zoomScaleNormal="100" workbookViewId="0">
      <selection activeCell="B13" sqref="B13:C13"/>
    </sheetView>
  </sheetViews>
  <sheetFormatPr baseColWidth="10" defaultColWidth="9" defaultRowHeight="14" x14ac:dyDescent="0.2"/>
  <cols>
    <col min="1" max="1" width="4" style="27" bestFit="1" customWidth="1"/>
    <col min="2" max="2" width="20" style="26" bestFit="1" customWidth="1"/>
    <col min="3" max="3" width="9.33203125" style="27" bestFit="1" customWidth="1"/>
    <col min="4" max="4" width="7.6640625" style="26" bestFit="1" customWidth="1"/>
    <col min="5" max="5" width="5.33203125" style="28" bestFit="1" customWidth="1"/>
    <col min="6" max="6" width="7.6640625" style="26" bestFit="1" customWidth="1"/>
    <col min="7" max="7" width="5.33203125" style="26" bestFit="1" customWidth="1"/>
    <col min="8" max="8" width="7.6640625" style="26" bestFit="1" customWidth="1"/>
    <col min="9" max="9" width="3.83203125" style="26" bestFit="1" customWidth="1"/>
    <col min="10" max="10" width="1.6640625" style="26" customWidth="1"/>
    <col min="11" max="11" width="9.33203125" style="29" bestFit="1" customWidth="1"/>
    <col min="12" max="12" width="5.6640625" style="26" customWidth="1"/>
    <col min="13" max="13" width="7.5" style="26" customWidth="1"/>
    <col min="14" max="14" width="3.6640625" style="26" bestFit="1" customWidth="1"/>
    <col min="15" max="15" width="9" style="26"/>
    <col min="16" max="16" width="26.5" style="26" bestFit="1" customWidth="1"/>
    <col min="17" max="18" width="9" style="26"/>
    <col min="19" max="19" width="14" style="26" bestFit="1" customWidth="1"/>
    <col min="20" max="20" width="10.5" style="26" bestFit="1" customWidth="1"/>
    <col min="21" max="16384" width="9" style="26"/>
  </cols>
  <sheetData>
    <row r="1" spans="1:20" s="24" customFormat="1" ht="23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20" s="24" customFormat="1" ht="23" x14ac:dyDescent="0.3">
      <c r="A2" s="231" t="s">
        <v>59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20" x14ac:dyDescent="0.2">
      <c r="A3" s="25"/>
    </row>
    <row r="4" spans="1:20" x14ac:dyDescent="0.2">
      <c r="A4" s="232" t="s">
        <v>195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20" x14ac:dyDescent="0.2">
      <c r="A5" s="25"/>
      <c r="J5" s="71"/>
    </row>
    <row r="6" spans="1:20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J6" s="71"/>
      <c r="K6" s="240" t="s">
        <v>29</v>
      </c>
      <c r="L6" s="240"/>
      <c r="M6" s="240"/>
      <c r="N6" s="32" t="s">
        <v>4</v>
      </c>
    </row>
    <row r="7" spans="1:20" ht="15" x14ac:dyDescent="0.2">
      <c r="A7" s="73">
        <v>127</v>
      </c>
      <c r="B7" s="139" t="s">
        <v>79</v>
      </c>
      <c r="C7" s="140" t="s">
        <v>20</v>
      </c>
      <c r="D7" s="36">
        <v>12.5</v>
      </c>
      <c r="E7" s="66">
        <f>RANK(D7,D$7:D$14)</f>
        <v>2</v>
      </c>
      <c r="F7" s="36">
        <v>12.85</v>
      </c>
      <c r="G7" s="66">
        <f>RANK(F7,F$7:F$14)</f>
        <v>4</v>
      </c>
      <c r="H7" s="36">
        <f t="shared" ref="H7" si="0">D7+F7</f>
        <v>25.35</v>
      </c>
      <c r="I7" s="66">
        <f>RANK(H7,H$7:H$14)</f>
        <v>3</v>
      </c>
      <c r="J7" s="71"/>
      <c r="K7" s="60" t="s">
        <v>16</v>
      </c>
      <c r="L7" s="171"/>
      <c r="M7" s="172" cm="1">
        <f t="array" ref="M7">SUM(LARGE(H$9:H$12,{1,2}))</f>
        <v>50.3</v>
      </c>
      <c r="N7" s="66">
        <f>RANK(M7,M$7:M$23)</f>
        <v>2</v>
      </c>
      <c r="P7" s="43"/>
      <c r="Q7" s="43"/>
      <c r="R7" s="43"/>
      <c r="S7" s="43"/>
      <c r="T7" s="44"/>
    </row>
    <row r="8" spans="1:20" ht="15" x14ac:dyDescent="0.2">
      <c r="A8" s="73">
        <v>128</v>
      </c>
      <c r="B8" s="139" t="s">
        <v>80</v>
      </c>
      <c r="C8" s="140" t="s">
        <v>20</v>
      </c>
      <c r="D8" s="36">
        <v>11.9</v>
      </c>
      <c r="E8" s="66">
        <f t="shared" ref="E8:E14" si="1">RANK(D8,D$7:D$14)</f>
        <v>6</v>
      </c>
      <c r="F8" s="36">
        <v>13</v>
      </c>
      <c r="G8" s="66">
        <f t="shared" ref="G8:G14" si="2">RANK(F8,F$7:F$14)</f>
        <v>3</v>
      </c>
      <c r="H8" s="36">
        <f t="shared" ref="H8:H14" si="3">D8+F8</f>
        <v>24.9</v>
      </c>
      <c r="I8" s="66">
        <f t="shared" ref="I8:I14" si="4">RANK(H8,H$7:H$14)</f>
        <v>6</v>
      </c>
      <c r="J8" s="71"/>
      <c r="K8" s="141" t="s">
        <v>20</v>
      </c>
      <c r="L8" s="141"/>
      <c r="M8" s="168" cm="1">
        <f t="array" ref="M8">SUM(LARGE(H$7:H$8,{1,2}))</f>
        <v>50.25</v>
      </c>
      <c r="N8" s="37">
        <f t="shared" ref="N8:N9" si="5">RANK(M8,M$7:M$23)</f>
        <v>3</v>
      </c>
      <c r="P8" s="43"/>
      <c r="Q8" s="43"/>
      <c r="R8" s="43"/>
      <c r="S8" s="43"/>
      <c r="T8" s="44"/>
    </row>
    <row r="9" spans="1:20" ht="15" x14ac:dyDescent="0.2">
      <c r="A9" s="73">
        <v>129</v>
      </c>
      <c r="B9" s="104" t="s">
        <v>21</v>
      </c>
      <c r="C9" s="74" t="s">
        <v>16</v>
      </c>
      <c r="D9" s="36">
        <v>12.1</v>
      </c>
      <c r="E9" s="66">
        <f t="shared" si="1"/>
        <v>5</v>
      </c>
      <c r="F9" s="36">
        <v>12.85</v>
      </c>
      <c r="G9" s="66">
        <f t="shared" si="2"/>
        <v>4</v>
      </c>
      <c r="H9" s="36">
        <f t="shared" si="3"/>
        <v>24.95</v>
      </c>
      <c r="I9" s="66">
        <f t="shared" si="4"/>
        <v>5</v>
      </c>
      <c r="J9" s="71"/>
      <c r="K9" s="58" t="s">
        <v>145</v>
      </c>
      <c r="L9" s="59"/>
      <c r="M9" s="169" cm="1">
        <f t="array" ref="M9">SUM(LARGE(H$13:H$14,{1,2}))</f>
        <v>51.35</v>
      </c>
      <c r="N9" s="37">
        <f t="shared" si="5"/>
        <v>1</v>
      </c>
      <c r="P9" s="43"/>
      <c r="Q9" s="43"/>
      <c r="R9" s="43"/>
      <c r="S9" s="43"/>
      <c r="T9" s="44"/>
    </row>
    <row r="10" spans="1:20" ht="15" x14ac:dyDescent="0.2">
      <c r="A10" s="73">
        <v>130</v>
      </c>
      <c r="B10" s="104" t="s">
        <v>30</v>
      </c>
      <c r="C10" s="74" t="s">
        <v>16</v>
      </c>
      <c r="D10" s="36">
        <v>12.65</v>
      </c>
      <c r="E10" s="66">
        <f t="shared" si="1"/>
        <v>1</v>
      </c>
      <c r="F10" s="36">
        <v>12.7</v>
      </c>
      <c r="G10" s="66">
        <f t="shared" si="2"/>
        <v>7</v>
      </c>
      <c r="H10" s="36">
        <f t="shared" si="3"/>
        <v>25.35</v>
      </c>
      <c r="I10" s="66">
        <f t="shared" si="4"/>
        <v>3</v>
      </c>
      <c r="J10" s="71"/>
      <c r="K10" s="37"/>
      <c r="L10" s="36"/>
      <c r="M10" s="36"/>
      <c r="N10" s="37"/>
      <c r="P10" s="43"/>
      <c r="Q10" s="43"/>
      <c r="R10" s="43"/>
      <c r="S10" s="43"/>
      <c r="T10" s="44"/>
    </row>
    <row r="11" spans="1:20" ht="15" x14ac:dyDescent="0.2">
      <c r="A11" s="73">
        <v>131</v>
      </c>
      <c r="B11" s="104" t="s">
        <v>28</v>
      </c>
      <c r="C11" s="74" t="s">
        <v>16</v>
      </c>
      <c r="D11" s="36">
        <v>11.4</v>
      </c>
      <c r="E11" s="66">
        <f t="shared" si="1"/>
        <v>7</v>
      </c>
      <c r="F11" s="36">
        <v>11.35</v>
      </c>
      <c r="G11" s="66">
        <f t="shared" si="2"/>
        <v>8</v>
      </c>
      <c r="H11" s="36">
        <f t="shared" si="3"/>
        <v>22.75</v>
      </c>
      <c r="I11" s="66">
        <f t="shared" si="4"/>
        <v>8</v>
      </c>
      <c r="J11" s="71"/>
      <c r="K11" s="86"/>
      <c r="P11" s="43"/>
      <c r="Q11" s="43"/>
      <c r="R11" s="43"/>
      <c r="S11" s="43"/>
      <c r="T11" s="44"/>
    </row>
    <row r="12" spans="1:20" ht="15" x14ac:dyDescent="0.2">
      <c r="A12" s="73">
        <v>132</v>
      </c>
      <c r="B12" s="104" t="s">
        <v>50</v>
      </c>
      <c r="C12" s="74" t="s">
        <v>16</v>
      </c>
      <c r="D12" s="36">
        <v>11.35</v>
      </c>
      <c r="E12" s="66">
        <f t="shared" si="1"/>
        <v>8</v>
      </c>
      <c r="F12" s="36">
        <v>12.85</v>
      </c>
      <c r="G12" s="66">
        <f t="shared" si="2"/>
        <v>4</v>
      </c>
      <c r="H12" s="36">
        <f t="shared" si="3"/>
        <v>24.2</v>
      </c>
      <c r="I12" s="66">
        <f t="shared" si="4"/>
        <v>7</v>
      </c>
      <c r="J12" s="71"/>
      <c r="K12" s="56"/>
      <c r="L12" s="56"/>
      <c r="M12" s="56"/>
      <c r="N12" s="32"/>
      <c r="P12" s="43"/>
      <c r="Q12" s="43"/>
      <c r="R12" s="43"/>
      <c r="S12" s="43"/>
      <c r="T12" s="44"/>
    </row>
    <row r="13" spans="1:20" ht="15" x14ac:dyDescent="0.2">
      <c r="A13" s="73">
        <v>133</v>
      </c>
      <c r="B13" s="105" t="s">
        <v>167</v>
      </c>
      <c r="C13" s="76" t="s">
        <v>145</v>
      </c>
      <c r="D13" s="36">
        <v>12.25</v>
      </c>
      <c r="E13" s="66">
        <f t="shared" si="1"/>
        <v>4</v>
      </c>
      <c r="F13" s="36">
        <v>13.15</v>
      </c>
      <c r="G13" s="66">
        <f t="shared" si="2"/>
        <v>2</v>
      </c>
      <c r="H13" s="36">
        <f t="shared" si="3"/>
        <v>25.4</v>
      </c>
      <c r="I13" s="66">
        <f t="shared" si="4"/>
        <v>2</v>
      </c>
      <c r="J13" s="71"/>
      <c r="K13" s="37"/>
      <c r="L13" s="36"/>
      <c r="M13" s="36"/>
      <c r="N13" s="37"/>
      <c r="P13" s="43"/>
      <c r="Q13" s="43"/>
      <c r="R13" s="43"/>
      <c r="S13" s="43"/>
      <c r="T13" s="44"/>
    </row>
    <row r="14" spans="1:20" ht="15" x14ac:dyDescent="0.2">
      <c r="A14" s="73">
        <v>134</v>
      </c>
      <c r="B14" s="105" t="s">
        <v>168</v>
      </c>
      <c r="C14" s="167" t="s">
        <v>145</v>
      </c>
      <c r="D14" s="36">
        <v>12.3</v>
      </c>
      <c r="E14" s="66">
        <f t="shared" si="1"/>
        <v>3</v>
      </c>
      <c r="F14" s="36">
        <v>13.65</v>
      </c>
      <c r="G14" s="66">
        <f t="shared" si="2"/>
        <v>1</v>
      </c>
      <c r="H14" s="36">
        <f t="shared" si="3"/>
        <v>25.950000000000003</v>
      </c>
      <c r="I14" s="66">
        <f t="shared" si="4"/>
        <v>1</v>
      </c>
      <c r="J14" s="71"/>
      <c r="P14" s="87"/>
      <c r="Q14" s="87"/>
      <c r="R14" s="87"/>
      <c r="S14" s="87"/>
      <c r="T14" s="88"/>
    </row>
    <row r="15" spans="1:20" x14ac:dyDescent="0.2">
      <c r="A15" s="73"/>
      <c r="B15" s="50"/>
      <c r="C15" s="89"/>
      <c r="D15" s="67"/>
      <c r="P15" s="87"/>
      <c r="Q15" s="87"/>
      <c r="R15" s="87"/>
      <c r="S15" s="87"/>
      <c r="T15" s="88"/>
    </row>
    <row r="16" spans="1:20" x14ac:dyDescent="0.2">
      <c r="A16" s="73"/>
      <c r="B16" s="50"/>
      <c r="C16" s="89"/>
      <c r="D16" s="67"/>
      <c r="P16" s="87"/>
      <c r="Q16" s="87"/>
      <c r="R16" s="87"/>
      <c r="S16" s="87"/>
      <c r="T16" s="88"/>
    </row>
    <row r="17" spans="1:20" x14ac:dyDescent="0.2">
      <c r="A17" s="73"/>
      <c r="B17" s="50"/>
      <c r="C17" s="89"/>
      <c r="D17" s="67"/>
      <c r="P17" s="87"/>
      <c r="Q17" s="87"/>
      <c r="R17" s="87"/>
      <c r="S17" s="87"/>
      <c r="T17" s="88"/>
    </row>
    <row r="18" spans="1:20" x14ac:dyDescent="0.2">
      <c r="A18" s="73"/>
      <c r="B18" s="50"/>
      <c r="C18" s="89"/>
      <c r="D18" s="67"/>
      <c r="P18" s="87"/>
      <c r="Q18" s="87"/>
      <c r="R18" s="87"/>
      <c r="S18" s="87"/>
      <c r="T18" s="88"/>
    </row>
    <row r="19" spans="1:20" x14ac:dyDescent="0.2">
      <c r="B19" s="35"/>
    </row>
    <row r="20" spans="1:20" x14ac:dyDescent="0.2">
      <c r="B20" s="35"/>
    </row>
  </sheetData>
  <sheetProtection selectLockedCells="1" selectUnlockedCells="1"/>
  <mergeCells count="4">
    <mergeCell ref="A1:N1"/>
    <mergeCell ref="A2:N2"/>
    <mergeCell ref="A4:N4"/>
    <mergeCell ref="K6:M6"/>
  </mergeCells>
  <conditionalFormatting sqref="D7:D14 F7:F14 H7:H14">
    <cfRule type="expression" dxfId="53" priority="7" stopIfTrue="1">
      <formula>E7=3</formula>
    </cfRule>
    <cfRule type="expression" dxfId="52" priority="8" stopIfTrue="1">
      <formula>E7=2</formula>
    </cfRule>
    <cfRule type="expression" dxfId="51" priority="9" stopIfTrue="1">
      <formula>E7=1</formula>
    </cfRule>
  </conditionalFormatting>
  <pageMargins left="0.39374999999999999" right="0.1965277777777777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6"/>
  <sheetViews>
    <sheetView zoomScaleNormal="100" workbookViewId="0">
      <selection activeCell="B7" sqref="B7:C7"/>
    </sheetView>
  </sheetViews>
  <sheetFormatPr baseColWidth="10" defaultColWidth="9" defaultRowHeight="14" x14ac:dyDescent="0.2"/>
  <cols>
    <col min="1" max="1" width="4" style="34" bestFit="1" customWidth="1"/>
    <col min="2" max="2" width="26.33203125" style="35" bestFit="1" customWidth="1"/>
    <col min="3" max="3" width="9.5" style="34" customWidth="1"/>
    <col min="4" max="4" width="7.6640625" style="35" bestFit="1" customWidth="1"/>
    <col min="5" max="5" width="3.6640625" style="48" bestFit="1" customWidth="1"/>
    <col min="6" max="6" width="7.6640625" style="35" bestFit="1" customWidth="1"/>
    <col min="7" max="7" width="3.6640625" style="35" bestFit="1" customWidth="1"/>
    <col min="8" max="8" width="7.5" style="35" bestFit="1" customWidth="1"/>
    <col min="9" max="9" width="3.6640625" style="35" bestFit="1" customWidth="1"/>
    <col min="10" max="10" width="1.6640625" style="35" customWidth="1"/>
    <col min="11" max="11" width="8.6640625" style="37" bestFit="1" customWidth="1"/>
    <col min="12" max="12" width="11.5" style="35" customWidth="1"/>
    <col min="13" max="13" width="8.5" style="35" customWidth="1"/>
    <col min="14" max="17" width="9" style="35"/>
    <col min="18" max="18" width="13.6640625" style="35" bestFit="1" customWidth="1"/>
    <col min="19" max="19" width="10.5" style="35" bestFit="1" customWidth="1"/>
    <col min="20" max="16384" width="9" style="35"/>
  </cols>
  <sheetData>
    <row r="1" spans="1:19" s="23" customFormat="1" ht="23" x14ac:dyDescent="0.2">
      <c r="A1" s="234" t="str">
        <f>'U8 Inter'!A1:N1</f>
        <v>General Gymnastics - Floor and Vault Competition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9" s="23" customFormat="1" ht="23" x14ac:dyDescent="0.2">
      <c r="A2" s="235" t="s">
        <v>58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9" x14ac:dyDescent="0.2">
      <c r="A3" s="47"/>
    </row>
    <row r="4" spans="1:19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192"/>
    </row>
    <row r="5" spans="1:19" x14ac:dyDescent="0.2">
      <c r="A5" s="47"/>
      <c r="J5" s="55"/>
    </row>
    <row r="6" spans="1:19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J6" s="55"/>
      <c r="K6" s="233" t="s">
        <v>10</v>
      </c>
      <c r="L6" s="233"/>
      <c r="M6" s="56"/>
    </row>
    <row r="7" spans="1:19" ht="15" x14ac:dyDescent="0.2">
      <c r="A7" s="34">
        <v>135</v>
      </c>
      <c r="B7" s="119" t="s">
        <v>126</v>
      </c>
      <c r="C7" s="124" t="s">
        <v>103</v>
      </c>
      <c r="D7" s="36">
        <v>13.05</v>
      </c>
      <c r="E7" s="37">
        <f>RANK(D7,D$7:D$11)</f>
        <v>1</v>
      </c>
      <c r="F7" s="36">
        <v>12.75</v>
      </c>
      <c r="G7" s="37">
        <f>RANK(F7,F$7:F$11)</f>
        <v>2</v>
      </c>
      <c r="H7" s="36">
        <f>D7+F7</f>
        <v>25.8</v>
      </c>
      <c r="I7" s="37">
        <f>RANK(H7,H$7:H$11)</f>
        <v>2</v>
      </c>
      <c r="J7" s="55"/>
      <c r="K7" s="170" t="s">
        <v>103</v>
      </c>
      <c r="L7" s="173" cm="1">
        <f t="array" ref="L7">SUM(LARGE(H$9:H$12,{1,2}))</f>
        <v>49.6</v>
      </c>
      <c r="M7" s="37">
        <f>RANK(L7,L$7:L$23)</f>
        <v>1</v>
      </c>
      <c r="O7" s="45"/>
      <c r="P7" s="45"/>
      <c r="Q7" s="45"/>
      <c r="R7" s="45"/>
      <c r="S7" s="80"/>
    </row>
    <row r="8" spans="1:19" ht="15" x14ac:dyDescent="0.2">
      <c r="A8" s="34">
        <v>136</v>
      </c>
      <c r="B8" s="119" t="s">
        <v>127</v>
      </c>
      <c r="C8" s="124" t="s">
        <v>103</v>
      </c>
      <c r="D8" s="36">
        <v>13.05</v>
      </c>
      <c r="E8" s="37">
        <f t="shared" ref="E8:E11" si="0">RANK(D8,D$7:D$11)</f>
        <v>1</v>
      </c>
      <c r="F8" s="36">
        <v>13.05</v>
      </c>
      <c r="G8" s="37">
        <f t="shared" ref="G8:G11" si="1">RANK(F8,F$7:F$11)</f>
        <v>1</v>
      </c>
      <c r="H8" s="36">
        <f t="shared" ref="H8:H11" si="2">D8+F8</f>
        <v>26.1</v>
      </c>
      <c r="I8" s="37">
        <f t="shared" ref="I8:I11" si="3">RANK(H8,H$7:H$11)</f>
        <v>1</v>
      </c>
      <c r="J8" s="55"/>
      <c r="L8" s="36"/>
      <c r="M8" s="37"/>
      <c r="O8" s="45"/>
      <c r="P8" s="45"/>
      <c r="Q8" s="45"/>
      <c r="R8" s="45"/>
      <c r="S8" s="80"/>
    </row>
    <row r="9" spans="1:19" ht="15" x14ac:dyDescent="0.2">
      <c r="A9" s="34">
        <v>137</v>
      </c>
      <c r="B9" s="119" t="s">
        <v>128</v>
      </c>
      <c r="C9" s="124" t="s">
        <v>103</v>
      </c>
      <c r="D9" s="36">
        <v>12.3</v>
      </c>
      <c r="E9" s="37">
        <f t="shared" si="0"/>
        <v>3</v>
      </c>
      <c r="F9" s="36">
        <v>12.7</v>
      </c>
      <c r="G9" s="37">
        <f t="shared" si="1"/>
        <v>4</v>
      </c>
      <c r="H9" s="36">
        <f t="shared" si="2"/>
        <v>25</v>
      </c>
      <c r="I9" s="37">
        <f t="shared" si="3"/>
        <v>3</v>
      </c>
      <c r="J9" s="55"/>
      <c r="L9" s="36"/>
      <c r="M9" s="37"/>
      <c r="O9" s="45"/>
      <c r="P9" s="45"/>
      <c r="Q9" s="45"/>
      <c r="R9" s="45"/>
      <c r="S9" s="80"/>
    </row>
    <row r="10" spans="1:19" ht="15" x14ac:dyDescent="0.2">
      <c r="A10" s="34">
        <v>138</v>
      </c>
      <c r="B10" t="s">
        <v>186</v>
      </c>
      <c r="C10" s="39" t="s">
        <v>179</v>
      </c>
      <c r="D10" s="36">
        <v>10.95</v>
      </c>
      <c r="E10" s="37">
        <f t="shared" si="0"/>
        <v>5</v>
      </c>
      <c r="F10" s="36">
        <v>12.65</v>
      </c>
      <c r="G10" s="37">
        <f t="shared" si="1"/>
        <v>5</v>
      </c>
      <c r="H10" s="36">
        <f t="shared" si="2"/>
        <v>23.6</v>
      </c>
      <c r="I10" s="37">
        <f t="shared" si="3"/>
        <v>5</v>
      </c>
      <c r="J10" s="55"/>
      <c r="L10" s="36"/>
      <c r="M10" s="37"/>
      <c r="O10" s="45"/>
      <c r="P10" s="45"/>
      <c r="Q10" s="45"/>
      <c r="R10" s="45"/>
      <c r="S10" s="80"/>
    </row>
    <row r="11" spans="1:19" ht="15" x14ac:dyDescent="0.2">
      <c r="A11" s="34">
        <v>139</v>
      </c>
      <c r="B11" t="s">
        <v>187</v>
      </c>
      <c r="C11" s="39" t="s">
        <v>179</v>
      </c>
      <c r="D11" s="36">
        <v>11.85</v>
      </c>
      <c r="E11" s="37">
        <f t="shared" si="0"/>
        <v>4</v>
      </c>
      <c r="F11" s="36">
        <v>12.75</v>
      </c>
      <c r="G11" s="37">
        <f t="shared" si="1"/>
        <v>2</v>
      </c>
      <c r="H11" s="36">
        <f t="shared" si="2"/>
        <v>24.6</v>
      </c>
      <c r="I11" s="37">
        <f t="shared" si="3"/>
        <v>4</v>
      </c>
      <c r="J11" s="55"/>
      <c r="K11" s="91"/>
      <c r="L11" s="91"/>
      <c r="M11" s="40"/>
      <c r="O11" s="45"/>
      <c r="P11" s="45"/>
      <c r="Q11" s="45"/>
      <c r="R11" s="45"/>
      <c r="S11" s="80"/>
    </row>
    <row r="12" spans="1:19" x14ac:dyDescent="0.2">
      <c r="C12" s="39"/>
      <c r="L12" s="42"/>
      <c r="M12" s="41"/>
      <c r="O12" s="45"/>
      <c r="P12" s="45"/>
      <c r="Q12" s="45"/>
      <c r="R12" s="45"/>
      <c r="S12" s="80"/>
    </row>
    <row r="13" spans="1:19" x14ac:dyDescent="0.2">
      <c r="C13" s="39"/>
      <c r="L13" s="42"/>
      <c r="M13" s="41"/>
      <c r="O13" s="45"/>
      <c r="P13" s="45"/>
      <c r="Q13" s="45"/>
      <c r="R13" s="45"/>
      <c r="S13" s="80"/>
    </row>
    <row r="14" spans="1:19" x14ac:dyDescent="0.2">
      <c r="C14" s="39"/>
      <c r="L14" s="42"/>
      <c r="M14" s="41"/>
      <c r="O14" s="45"/>
      <c r="P14" s="45"/>
      <c r="Q14" s="45"/>
      <c r="R14" s="45"/>
      <c r="S14" s="80"/>
    </row>
    <row r="15" spans="1:19" x14ac:dyDescent="0.2">
      <c r="C15" s="39"/>
      <c r="L15" s="36"/>
      <c r="M15" s="37"/>
      <c r="O15" s="45"/>
      <c r="P15" s="45"/>
      <c r="Q15" s="45"/>
      <c r="R15" s="45"/>
      <c r="S15" s="80"/>
    </row>
    <row r="16" spans="1:19" x14ac:dyDescent="0.2">
      <c r="O16" s="45"/>
      <c r="P16" s="45"/>
      <c r="Q16" s="45"/>
      <c r="R16" s="45"/>
      <c r="S16" s="80"/>
    </row>
  </sheetData>
  <sheetProtection selectLockedCells="1" selectUnlockedCells="1"/>
  <mergeCells count="4">
    <mergeCell ref="A1:M1"/>
    <mergeCell ref="A2:M2"/>
    <mergeCell ref="K6:L6"/>
    <mergeCell ref="A4:M4"/>
  </mergeCells>
  <conditionalFormatting sqref="D7:D11 F7:F11 H7:H11">
    <cfRule type="expression" dxfId="50" priority="7" stopIfTrue="1">
      <formula>E7=3</formula>
    </cfRule>
    <cfRule type="expression" dxfId="49" priority="8" stopIfTrue="1">
      <formula>E7=2</formula>
    </cfRule>
    <cfRule type="expression" dxfId="48" priority="9" stopIfTrue="1">
      <formula>E7=1</formula>
    </cfRule>
  </conditionalFormatting>
  <printOptions horizontalCentered="1"/>
  <pageMargins left="0.39374999999999999" right="0.1965277777777777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15"/>
  <sheetViews>
    <sheetView zoomScaleNormal="100" workbookViewId="0">
      <selection activeCell="B7" sqref="B7:C7"/>
    </sheetView>
  </sheetViews>
  <sheetFormatPr baseColWidth="10" defaultColWidth="9" defaultRowHeight="14" x14ac:dyDescent="0.2"/>
  <cols>
    <col min="1" max="1" width="4" style="34" bestFit="1" customWidth="1"/>
    <col min="2" max="2" width="10.33203125" style="35" bestFit="1" customWidth="1"/>
    <col min="3" max="3" width="12.33203125" style="34" customWidth="1"/>
    <col min="4" max="4" width="7.6640625" style="35" bestFit="1" customWidth="1"/>
    <col min="5" max="5" width="3.6640625" style="48" bestFit="1" customWidth="1"/>
    <col min="6" max="6" width="7.6640625" style="35" bestFit="1" customWidth="1"/>
    <col min="7" max="7" width="3.6640625" style="35" bestFit="1" customWidth="1"/>
    <col min="8" max="8" width="7.5" style="35" bestFit="1" customWidth="1"/>
    <col min="9" max="9" width="3.6640625" style="35" bestFit="1" customWidth="1"/>
    <col min="10" max="10" width="1.6640625" style="35" customWidth="1"/>
    <col min="11" max="11" width="4.6640625" style="37" customWidth="1"/>
    <col min="12" max="12" width="9.33203125" style="35" customWidth="1"/>
    <col min="13" max="13" width="11.5" style="35" customWidth="1"/>
    <col min="14" max="14" width="8.5" style="35" customWidth="1"/>
    <col min="15" max="18" width="9" style="35"/>
    <col min="19" max="19" width="13.6640625" style="35" bestFit="1" customWidth="1"/>
    <col min="20" max="20" width="10.5" style="35" bestFit="1" customWidth="1"/>
    <col min="21" max="16384" width="9" style="35"/>
  </cols>
  <sheetData>
    <row r="1" spans="1:20" s="23" customFormat="1" ht="23" x14ac:dyDescent="0.2">
      <c r="A1" s="234" t="str">
        <f>'U8 Inter'!A1:N1</f>
        <v>General Gymnastics - Floor and Vault Competition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20" s="23" customFormat="1" ht="23" x14ac:dyDescent="0.2">
      <c r="A2" s="235" t="s">
        <v>192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20" x14ac:dyDescent="0.2">
      <c r="A3" s="47"/>
    </row>
    <row r="4" spans="1:20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20" x14ac:dyDescent="0.2">
      <c r="A5" s="47"/>
      <c r="J5" s="55"/>
    </row>
    <row r="6" spans="1:20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J6" s="55"/>
      <c r="K6" s="233" t="s">
        <v>10</v>
      </c>
      <c r="L6" s="233"/>
      <c r="M6" s="233"/>
      <c r="N6" s="32"/>
    </row>
    <row r="7" spans="1:20" s="23" customFormat="1" ht="15" x14ac:dyDescent="0.2">
      <c r="A7" s="174">
        <v>140</v>
      </c>
      <c r="B7" s="9" t="s">
        <v>169</v>
      </c>
      <c r="C7" s="174" t="s">
        <v>145</v>
      </c>
      <c r="D7" s="176">
        <v>11.45</v>
      </c>
      <c r="E7" s="177">
        <f>RANK(D7,D$7:D$7)</f>
        <v>1</v>
      </c>
      <c r="F7" s="176">
        <v>13.2</v>
      </c>
      <c r="G7" s="177">
        <f>RANK(F7,F$7:F$7)</f>
        <v>1</v>
      </c>
      <c r="H7" s="176">
        <f>D7+F7</f>
        <v>24.65</v>
      </c>
      <c r="I7" s="177">
        <f>RANK(H7,H$7:H$7)</f>
        <v>1</v>
      </c>
      <c r="J7" s="178"/>
      <c r="K7" s="181"/>
      <c r="L7" s="181"/>
      <c r="M7" s="181"/>
      <c r="N7" s="179"/>
      <c r="P7" s="163"/>
      <c r="Q7" s="163"/>
      <c r="R7" s="163"/>
      <c r="S7" s="163"/>
      <c r="T7" s="164"/>
    </row>
    <row r="8" spans="1:20" ht="15" x14ac:dyDescent="0.2">
      <c r="B8" s="94"/>
      <c r="C8" s="39"/>
      <c r="L8" s="36"/>
      <c r="M8" s="36"/>
      <c r="N8" s="37"/>
      <c r="P8" s="45"/>
      <c r="Q8" s="45"/>
      <c r="R8" s="45"/>
      <c r="S8" s="45"/>
      <c r="T8" s="80"/>
    </row>
    <row r="9" spans="1:20" x14ac:dyDescent="0.2">
      <c r="C9" s="39"/>
      <c r="L9" s="36"/>
      <c r="M9" s="36"/>
      <c r="N9" s="37"/>
      <c r="P9" s="45"/>
      <c r="Q9" s="45"/>
      <c r="R9" s="45"/>
      <c r="S9" s="45"/>
      <c r="T9" s="80"/>
    </row>
    <row r="10" spans="1:20" x14ac:dyDescent="0.2">
      <c r="C10" s="39"/>
      <c r="K10" s="91"/>
      <c r="L10" s="91"/>
      <c r="M10" s="91"/>
      <c r="N10" s="40"/>
      <c r="P10" s="45"/>
      <c r="Q10" s="45"/>
      <c r="R10" s="45"/>
      <c r="S10" s="45"/>
      <c r="T10" s="80"/>
    </row>
    <row r="11" spans="1:20" x14ac:dyDescent="0.2">
      <c r="C11" s="39"/>
      <c r="L11" s="42"/>
      <c r="M11" s="42"/>
      <c r="N11" s="41"/>
      <c r="P11" s="45"/>
      <c r="Q11" s="45"/>
      <c r="R11" s="45"/>
      <c r="S11" s="45"/>
      <c r="T11" s="80"/>
    </row>
    <row r="12" spans="1:20" x14ac:dyDescent="0.2">
      <c r="C12" s="39"/>
      <c r="L12" s="42"/>
      <c r="M12" s="42"/>
      <c r="N12" s="41"/>
      <c r="P12" s="45"/>
      <c r="Q12" s="45"/>
      <c r="R12" s="45"/>
      <c r="S12" s="45"/>
      <c r="T12" s="80"/>
    </row>
    <row r="13" spans="1:20" x14ac:dyDescent="0.2">
      <c r="C13" s="39"/>
      <c r="L13" s="42"/>
      <c r="M13" s="42"/>
      <c r="N13" s="41"/>
      <c r="P13" s="45"/>
      <c r="Q13" s="45"/>
      <c r="R13" s="45"/>
      <c r="S13" s="45"/>
      <c r="T13" s="80"/>
    </row>
    <row r="14" spans="1:20" x14ac:dyDescent="0.2">
      <c r="C14" s="39"/>
      <c r="L14" s="36"/>
      <c r="M14" s="36"/>
      <c r="N14" s="37"/>
      <c r="P14" s="45"/>
      <c r="Q14" s="45"/>
      <c r="R14" s="45"/>
      <c r="S14" s="45"/>
      <c r="T14" s="80"/>
    </row>
    <row r="15" spans="1:20" x14ac:dyDescent="0.2">
      <c r="P15" s="45"/>
      <c r="Q15" s="45"/>
      <c r="R15" s="45"/>
      <c r="S15" s="45"/>
      <c r="T15" s="80"/>
    </row>
  </sheetData>
  <sheetProtection selectLockedCells="1" selectUnlockedCells="1"/>
  <mergeCells count="4">
    <mergeCell ref="A1:N1"/>
    <mergeCell ref="A2:N2"/>
    <mergeCell ref="A4:N4"/>
    <mergeCell ref="K6:M6"/>
  </mergeCells>
  <conditionalFormatting sqref="D7 F7 H7">
    <cfRule type="expression" dxfId="47" priority="1" stopIfTrue="1">
      <formula>E7=3</formula>
    </cfRule>
    <cfRule type="expression" dxfId="46" priority="2" stopIfTrue="1">
      <formula>E7=2</formula>
    </cfRule>
    <cfRule type="expression" dxfId="45" priority="3" stopIfTrue="1">
      <formula>E7=1</formula>
    </cfRule>
  </conditionalFormatting>
  <printOptions horizontalCentered="1"/>
  <pageMargins left="0.39374999999999999" right="0.1965277777777777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11"/>
  <sheetViews>
    <sheetView zoomScaleNormal="100" workbookViewId="0">
      <selection activeCell="B7" sqref="B7:C8"/>
    </sheetView>
  </sheetViews>
  <sheetFormatPr baseColWidth="10" defaultColWidth="8.83203125" defaultRowHeight="14" x14ac:dyDescent="0.2"/>
  <cols>
    <col min="1" max="1" width="5.33203125" style="26" customWidth="1"/>
    <col min="2" max="2" width="14.33203125" style="26" bestFit="1" customWidth="1"/>
    <col min="3" max="3" width="10.5" style="26" customWidth="1"/>
    <col min="4" max="4" width="7.6640625" style="26" bestFit="1" customWidth="1"/>
    <col min="5" max="5" width="3.6640625" style="26" bestFit="1" customWidth="1"/>
    <col min="6" max="6" width="7.6640625" style="26" bestFit="1" customWidth="1"/>
    <col min="7" max="7" width="3.6640625" style="26" bestFit="1" customWidth="1"/>
    <col min="8" max="8" width="7.5" style="26" bestFit="1" customWidth="1"/>
    <col min="9" max="9" width="3.6640625" style="26" bestFit="1" customWidth="1"/>
    <col min="10" max="10" width="2.33203125" style="26" customWidth="1"/>
    <col min="11" max="13" width="8.83203125" style="26"/>
    <col min="14" max="14" width="3.6640625" style="26" bestFit="1" customWidth="1"/>
    <col min="15" max="16384" width="8.83203125" style="26"/>
  </cols>
  <sheetData>
    <row r="1" spans="1:14" s="24" customFormat="1" ht="23" x14ac:dyDescent="0.2">
      <c r="A1" s="234" t="str">
        <f>'U8 Inter'!A1:N1</f>
        <v>General Gymnastics - Floor and Vault Competition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s="24" customFormat="1" ht="23" x14ac:dyDescent="0.2">
      <c r="A2" s="235" t="s">
        <v>52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4" x14ac:dyDescent="0.2">
      <c r="A3" s="47"/>
      <c r="B3" s="35"/>
      <c r="C3" s="34"/>
      <c r="D3" s="35"/>
      <c r="E3" s="48"/>
      <c r="F3" s="35"/>
      <c r="G3" s="35"/>
      <c r="H3" s="35"/>
      <c r="I3" s="35"/>
      <c r="J3" s="35"/>
      <c r="K3" s="37"/>
      <c r="L3" s="35"/>
      <c r="M3" s="35"/>
      <c r="N3" s="35"/>
    </row>
    <row r="4" spans="1:14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4" x14ac:dyDescent="0.2">
      <c r="A5" s="47"/>
      <c r="B5" s="35"/>
      <c r="C5" s="34"/>
      <c r="D5" s="35"/>
      <c r="E5" s="48"/>
      <c r="F5" s="35"/>
      <c r="G5" s="35"/>
      <c r="H5" s="35"/>
      <c r="I5" s="35"/>
      <c r="J5" s="55"/>
      <c r="K5" s="37"/>
      <c r="L5" s="35"/>
      <c r="M5" s="35"/>
      <c r="N5" s="35"/>
    </row>
    <row r="6" spans="1:14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J6" s="55"/>
      <c r="K6" s="233" t="s">
        <v>29</v>
      </c>
      <c r="L6" s="233"/>
      <c r="M6" s="233"/>
      <c r="N6" s="32"/>
    </row>
    <row r="7" spans="1:14" ht="15" x14ac:dyDescent="0.2">
      <c r="A7" s="34">
        <v>141</v>
      </c>
      <c r="B7" s="139" t="s">
        <v>81</v>
      </c>
      <c r="C7" s="180" t="s">
        <v>20</v>
      </c>
      <c r="D7" s="36">
        <v>11.9</v>
      </c>
      <c r="E7" s="37">
        <f>RANK(D7,D$7:D$11)</f>
        <v>1</v>
      </c>
      <c r="F7" s="36">
        <v>11.45</v>
      </c>
      <c r="G7" s="37">
        <f>RANK(F7,F$7:F$11)</f>
        <v>3</v>
      </c>
      <c r="H7" s="36">
        <f>D7+F7</f>
        <v>23.35</v>
      </c>
      <c r="I7" s="37">
        <f>RANK(H7,H$7:H$11)</f>
        <v>1</v>
      </c>
      <c r="J7" s="55"/>
      <c r="K7" s="182" t="s">
        <v>20</v>
      </c>
      <c r="L7" s="183" cm="1">
        <f t="array" ref="L7">SUM(LARGE(H$7:H$8,{1,2}))</f>
        <v>46.7</v>
      </c>
      <c r="M7" s="37">
        <f>RANK(L7,L$7:L$23)</f>
        <v>1</v>
      </c>
      <c r="N7" s="32"/>
    </row>
    <row r="8" spans="1:14" s="35" customFormat="1" ht="15" x14ac:dyDescent="0.2">
      <c r="A8" s="34">
        <v>142</v>
      </c>
      <c r="B8" s="139" t="s">
        <v>82</v>
      </c>
      <c r="C8" s="180" t="s">
        <v>20</v>
      </c>
      <c r="D8" s="36">
        <v>11.8</v>
      </c>
      <c r="E8" s="37">
        <f t="shared" ref="E8:E11" si="0">RANK(D8,D$7:D$11)</f>
        <v>2</v>
      </c>
      <c r="F8" s="36">
        <v>11.55</v>
      </c>
      <c r="G8" s="37">
        <f t="shared" ref="G8:G11" si="1">RANK(F8,F$7:F$11)</f>
        <v>1</v>
      </c>
      <c r="H8" s="36">
        <f t="shared" ref="H8:H11" si="2">D8+F8</f>
        <v>23.35</v>
      </c>
      <c r="I8" s="37">
        <f t="shared" ref="I8:I11" si="3">RANK(H8,H$7:H$11)</f>
        <v>1</v>
      </c>
      <c r="J8" s="55"/>
    </row>
    <row r="9" spans="1:14" ht="15" x14ac:dyDescent="0.2">
      <c r="A9" s="82">
        <v>143</v>
      </c>
      <c r="B9" s="188" t="s">
        <v>51</v>
      </c>
      <c r="C9" s="189" t="s">
        <v>16</v>
      </c>
      <c r="D9" s="42">
        <v>0</v>
      </c>
      <c r="E9" s="41">
        <f t="shared" si="0"/>
        <v>5</v>
      </c>
      <c r="F9" s="42">
        <v>0</v>
      </c>
      <c r="G9" s="41">
        <f t="shared" si="1"/>
        <v>5</v>
      </c>
      <c r="H9" s="42">
        <f t="shared" si="2"/>
        <v>0</v>
      </c>
      <c r="I9" s="41">
        <f t="shared" si="3"/>
        <v>5</v>
      </c>
      <c r="J9" s="55"/>
    </row>
    <row r="10" spans="1:14" ht="15" x14ac:dyDescent="0.2">
      <c r="A10" s="34">
        <v>144</v>
      </c>
      <c r="B10" t="s">
        <v>31</v>
      </c>
      <c r="C10" s="26" t="s">
        <v>132</v>
      </c>
      <c r="D10" s="36">
        <v>11.6</v>
      </c>
      <c r="E10" s="37">
        <f t="shared" si="0"/>
        <v>3</v>
      </c>
      <c r="F10" s="36">
        <v>11.5</v>
      </c>
      <c r="G10" s="37">
        <f t="shared" si="1"/>
        <v>2</v>
      </c>
      <c r="H10" s="36">
        <f t="shared" si="2"/>
        <v>23.1</v>
      </c>
      <c r="I10" s="37">
        <f t="shared" si="3"/>
        <v>3</v>
      </c>
      <c r="J10" s="55"/>
    </row>
    <row r="11" spans="1:14" ht="15" x14ac:dyDescent="0.2">
      <c r="A11" s="34">
        <v>145</v>
      </c>
      <c r="B11" t="s">
        <v>170</v>
      </c>
      <c r="C11" s="26" t="s">
        <v>145</v>
      </c>
      <c r="D11" s="36">
        <v>11.15</v>
      </c>
      <c r="E11" s="37">
        <f t="shared" si="0"/>
        <v>4</v>
      </c>
      <c r="F11" s="36">
        <v>11.3</v>
      </c>
      <c r="G11" s="37">
        <f t="shared" si="1"/>
        <v>4</v>
      </c>
      <c r="H11" s="36">
        <f t="shared" si="2"/>
        <v>22.450000000000003</v>
      </c>
      <c r="I11" s="37">
        <f t="shared" si="3"/>
        <v>4</v>
      </c>
      <c r="J11" s="55"/>
    </row>
  </sheetData>
  <mergeCells count="4">
    <mergeCell ref="A1:N1"/>
    <mergeCell ref="A2:N2"/>
    <mergeCell ref="A4:N4"/>
    <mergeCell ref="K6:M6"/>
  </mergeCells>
  <conditionalFormatting sqref="D7:D11">
    <cfRule type="expression" dxfId="44" priority="9" stopIfTrue="1">
      <formula>E7=1</formula>
    </cfRule>
    <cfRule type="expression" dxfId="43" priority="8" stopIfTrue="1">
      <formula>E7=2</formula>
    </cfRule>
    <cfRule type="expression" dxfId="42" priority="7" stopIfTrue="1">
      <formula>E7=3</formula>
    </cfRule>
  </conditionalFormatting>
  <conditionalFormatting sqref="F7:F11">
    <cfRule type="expression" dxfId="41" priority="4" stopIfTrue="1">
      <formula>G7=3</formula>
    </cfRule>
    <cfRule type="expression" dxfId="40" priority="5" stopIfTrue="1">
      <formula>G7=2</formula>
    </cfRule>
    <cfRule type="expression" dxfId="39" priority="6" stopIfTrue="1">
      <formula>G7=1</formula>
    </cfRule>
  </conditionalFormatting>
  <conditionalFormatting sqref="H7:H11">
    <cfRule type="expression" dxfId="38" priority="3" stopIfTrue="1">
      <formula>I7=1</formula>
    </cfRule>
    <cfRule type="expression" dxfId="37" priority="2" stopIfTrue="1">
      <formula>I7=2</formula>
    </cfRule>
    <cfRule type="expression" dxfId="36" priority="1" stopIfTrue="1">
      <formula>I7=3</formula>
    </cfRule>
  </conditionalFormatting>
  <pageMargins left="0.7" right="0.7" top="0.75" bottom="0.75" header="0.3" footer="0.3"/>
  <pageSetup paperSize="9" orientation="landscape" r:id="rId1"/>
  <colBreaks count="1" manualBreakCount="1">
    <brk id="1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7"/>
  <sheetViews>
    <sheetView zoomScaleNormal="100" workbookViewId="0">
      <selection activeCell="B7" sqref="B7:C7"/>
    </sheetView>
  </sheetViews>
  <sheetFormatPr baseColWidth="10" defaultColWidth="8.83203125" defaultRowHeight="14" x14ac:dyDescent="0.2"/>
  <cols>
    <col min="1" max="1" width="4" style="26" bestFit="1" customWidth="1"/>
    <col min="2" max="2" width="12.6640625" style="26" bestFit="1" customWidth="1"/>
    <col min="3" max="3" width="9.33203125" style="26" bestFit="1" customWidth="1"/>
    <col min="4" max="4" width="5.5" style="26" bestFit="1" customWidth="1"/>
    <col min="5" max="5" width="3.5" style="26" bestFit="1" customWidth="1"/>
    <col min="6" max="6" width="5.5" style="26" bestFit="1" customWidth="1"/>
    <col min="7" max="7" width="3.5" style="26" bestFit="1" customWidth="1"/>
    <col min="8" max="8" width="6.1640625" style="26" customWidth="1"/>
    <col min="9" max="9" width="3.5" style="26" bestFit="1" customWidth="1"/>
    <col min="10" max="10" width="3" style="26" customWidth="1"/>
    <col min="11" max="16384" width="8.83203125" style="26"/>
  </cols>
  <sheetData>
    <row r="1" spans="1:14" s="24" customFormat="1" ht="23" x14ac:dyDescent="0.2">
      <c r="A1" s="234" t="str">
        <f>'U8 Inter'!A1:N1</f>
        <v>General Gymnastics - Floor and Vault Competition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s="24" customFormat="1" ht="23" x14ac:dyDescent="0.2">
      <c r="A2" s="235" t="s">
        <v>55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4" x14ac:dyDescent="0.2">
      <c r="A3" s="47"/>
      <c r="B3" s="35"/>
      <c r="C3" s="34"/>
      <c r="D3" s="35"/>
      <c r="E3" s="48"/>
      <c r="F3" s="35"/>
      <c r="G3" s="35"/>
      <c r="H3" s="35"/>
      <c r="I3" s="35"/>
      <c r="J3" s="35"/>
      <c r="K3" s="37"/>
      <c r="L3" s="35"/>
      <c r="M3" s="35"/>
      <c r="N3" s="35"/>
    </row>
    <row r="4" spans="1:14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4" x14ac:dyDescent="0.2">
      <c r="A5" s="47"/>
      <c r="B5" s="35"/>
      <c r="C5" s="34"/>
      <c r="D5" s="35"/>
      <c r="E5" s="48"/>
      <c r="F5" s="35"/>
      <c r="G5" s="35"/>
      <c r="H5" s="35"/>
      <c r="I5" s="35"/>
      <c r="J5" s="55"/>
      <c r="K5" s="37"/>
      <c r="L5" s="35"/>
      <c r="M5" s="35"/>
      <c r="N5" s="35"/>
    </row>
    <row r="6" spans="1:14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J6" s="55"/>
      <c r="K6" s="233" t="s">
        <v>29</v>
      </c>
      <c r="L6" s="233"/>
      <c r="M6" s="233"/>
      <c r="N6" s="32"/>
    </row>
    <row r="7" spans="1:14" ht="15" x14ac:dyDescent="0.2">
      <c r="A7" s="34">
        <v>146</v>
      </c>
      <c r="B7" t="s">
        <v>171</v>
      </c>
      <c r="C7" s="34" t="s">
        <v>145</v>
      </c>
      <c r="D7" s="36">
        <v>11.05</v>
      </c>
      <c r="E7" s="37">
        <f>RANK(D7,D$7:D$18)</f>
        <v>1</v>
      </c>
      <c r="F7" s="36">
        <v>13.1</v>
      </c>
      <c r="G7" s="37">
        <f>RANK(F7,F$7:F$18)</f>
        <v>1</v>
      </c>
      <c r="H7" s="36">
        <f>D7+F7</f>
        <v>24.15</v>
      </c>
      <c r="I7" s="37">
        <f>RANK(H7,H$7:H$18)</f>
        <v>1</v>
      </c>
      <c r="J7" s="55"/>
      <c r="K7" s="56"/>
      <c r="L7" s="56"/>
      <c r="M7" s="56"/>
      <c r="N7" s="32"/>
    </row>
  </sheetData>
  <mergeCells count="4">
    <mergeCell ref="A1:N1"/>
    <mergeCell ref="A2:N2"/>
    <mergeCell ref="A4:N4"/>
    <mergeCell ref="K6:M6"/>
  </mergeCells>
  <conditionalFormatting sqref="D7">
    <cfRule type="expression" dxfId="35" priority="9" stopIfTrue="1">
      <formula>E7=1</formula>
    </cfRule>
    <cfRule type="expression" dxfId="34" priority="8" stopIfTrue="1">
      <formula>E7=2</formula>
    </cfRule>
    <cfRule type="expression" dxfId="33" priority="7" stopIfTrue="1">
      <formula>E7=3</formula>
    </cfRule>
  </conditionalFormatting>
  <conditionalFormatting sqref="F7">
    <cfRule type="expression" dxfId="32" priority="4" stopIfTrue="1">
      <formula>G7=3</formula>
    </cfRule>
    <cfRule type="expression" dxfId="31" priority="5" stopIfTrue="1">
      <formula>G7=2</formula>
    </cfRule>
    <cfRule type="expression" dxfId="30" priority="6" stopIfTrue="1">
      <formula>G7=1</formula>
    </cfRule>
  </conditionalFormatting>
  <conditionalFormatting sqref="H7">
    <cfRule type="expression" dxfId="29" priority="3" stopIfTrue="1">
      <formula>I7=1</formula>
    </cfRule>
    <cfRule type="expression" dxfId="28" priority="2" stopIfTrue="1">
      <formula>I7=2</formula>
    </cfRule>
    <cfRule type="expression" dxfId="27" priority="1" stopIfTrue="1">
      <formula>I7=3</formula>
    </cfRule>
  </conditionalFormatting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12"/>
  <sheetViews>
    <sheetView zoomScaleNormal="100" workbookViewId="0">
      <selection activeCell="B12" sqref="B12:C12"/>
    </sheetView>
  </sheetViews>
  <sheetFormatPr baseColWidth="10" defaultColWidth="8.83203125" defaultRowHeight="14" x14ac:dyDescent="0.2"/>
  <cols>
    <col min="1" max="1" width="4" style="26" bestFit="1" customWidth="1"/>
    <col min="2" max="2" width="17.5" style="26" bestFit="1" customWidth="1"/>
    <col min="3" max="3" width="9.33203125" style="26" bestFit="1" customWidth="1"/>
    <col min="4" max="4" width="7.6640625" style="26" bestFit="1" customWidth="1"/>
    <col min="5" max="5" width="3.6640625" style="26" bestFit="1" customWidth="1"/>
    <col min="6" max="6" width="7.6640625" style="26" bestFit="1" customWidth="1"/>
    <col min="7" max="7" width="3.6640625" style="26" bestFit="1" customWidth="1"/>
    <col min="8" max="8" width="7.5" style="26" bestFit="1" customWidth="1"/>
    <col min="9" max="9" width="3.6640625" style="26" bestFit="1" customWidth="1"/>
    <col min="10" max="10" width="1.6640625" style="26" customWidth="1"/>
    <col min="11" max="13" width="8.83203125" style="26"/>
    <col min="14" max="14" width="3.6640625" style="26" bestFit="1" customWidth="1"/>
    <col min="15" max="16384" width="8.83203125" style="26"/>
  </cols>
  <sheetData>
    <row r="1" spans="1:14" s="24" customFormat="1" ht="23" x14ac:dyDescent="0.2">
      <c r="A1" s="234" t="s">
        <v>23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s="24" customFormat="1" ht="23" x14ac:dyDescent="0.2">
      <c r="A2" s="235" t="s">
        <v>57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4" x14ac:dyDescent="0.2">
      <c r="A3" s="47"/>
      <c r="B3" s="35"/>
      <c r="C3" s="34"/>
      <c r="D3" s="35"/>
      <c r="E3" s="48"/>
      <c r="F3" s="35"/>
      <c r="G3" s="35"/>
      <c r="H3" s="35"/>
      <c r="I3" s="35"/>
      <c r="J3" s="35"/>
      <c r="K3" s="37"/>
      <c r="L3" s="35"/>
      <c r="M3" s="35"/>
      <c r="N3" s="35"/>
    </row>
    <row r="4" spans="1:14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4" x14ac:dyDescent="0.2">
      <c r="A5" s="47"/>
      <c r="B5" s="35"/>
      <c r="C5" s="34"/>
      <c r="D5" s="35"/>
      <c r="E5" s="48"/>
      <c r="F5" s="35"/>
      <c r="G5" s="35"/>
      <c r="H5" s="35"/>
      <c r="I5" s="35"/>
      <c r="J5" s="55"/>
      <c r="K5" s="37"/>
      <c r="L5" s="35"/>
      <c r="M5" s="35"/>
      <c r="N5" s="35"/>
    </row>
    <row r="6" spans="1:14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J6" s="55"/>
      <c r="K6" s="233" t="s">
        <v>29</v>
      </c>
      <c r="L6" s="233"/>
      <c r="M6" s="233"/>
      <c r="N6" s="32"/>
    </row>
    <row r="7" spans="1:14" ht="15" x14ac:dyDescent="0.2">
      <c r="A7" s="26">
        <v>147</v>
      </c>
      <c r="B7" t="s">
        <v>53</v>
      </c>
      <c r="C7" s="92" t="s">
        <v>20</v>
      </c>
      <c r="D7" s="36">
        <v>12.35</v>
      </c>
      <c r="E7" s="37">
        <f>RANK(D7,D$7:D$12)</f>
        <v>3</v>
      </c>
      <c r="F7" s="36">
        <v>12.85</v>
      </c>
      <c r="G7" s="37">
        <f>RANK(F7,F$7:F$12)</f>
        <v>3</v>
      </c>
      <c r="H7" s="36">
        <f>D7+F7</f>
        <v>25.2</v>
      </c>
      <c r="I7" s="37">
        <f>RANK(H7,H$7:H$12)</f>
        <v>4</v>
      </c>
      <c r="J7" s="55"/>
      <c r="K7" s="60" t="s">
        <v>16</v>
      </c>
      <c r="L7" s="172" cm="1">
        <f t="array" ref="L7">SUM(LARGE(H$8:H$9,{1,2}))</f>
        <v>48.85</v>
      </c>
      <c r="M7" s="37">
        <f>RANK(L7,L$7:L$23)</f>
        <v>2</v>
      </c>
      <c r="N7" s="32"/>
    </row>
    <row r="8" spans="1:14" ht="15" x14ac:dyDescent="0.2">
      <c r="A8" s="34">
        <v>148</v>
      </c>
      <c r="B8" s="104" t="s">
        <v>54</v>
      </c>
      <c r="C8" s="184" t="s">
        <v>16</v>
      </c>
      <c r="D8" s="36">
        <v>11.65</v>
      </c>
      <c r="E8" s="37">
        <f t="shared" ref="E8:E12" si="0">RANK(D8,D$7:D$12)</f>
        <v>6</v>
      </c>
      <c r="F8" s="36">
        <v>12.7</v>
      </c>
      <c r="G8" s="37">
        <f t="shared" ref="G8:G12" si="1">RANK(F8,F$7:F$12)</f>
        <v>5</v>
      </c>
      <c r="H8" s="36">
        <f t="shared" ref="H8:H12" si="2">D8+F8</f>
        <v>24.35</v>
      </c>
      <c r="I8" s="37">
        <f t="shared" ref="I8:I12" si="3">RANK(H8,H$7:H$12)</f>
        <v>6</v>
      </c>
      <c r="J8" s="55"/>
      <c r="K8" s="186" t="s">
        <v>145</v>
      </c>
      <c r="L8" s="187" cm="1">
        <f t="array" ref="L8">SUM(LARGE(H$10:H$11,{1,2}))</f>
        <v>51.55</v>
      </c>
      <c r="M8" s="37">
        <f>RANK(L8,L$7:L$23)</f>
        <v>1</v>
      </c>
    </row>
    <row r="9" spans="1:14" ht="15" x14ac:dyDescent="0.2">
      <c r="A9" s="34">
        <v>149</v>
      </c>
      <c r="B9" s="104" t="s">
        <v>22</v>
      </c>
      <c r="C9" s="184" t="s">
        <v>16</v>
      </c>
      <c r="D9" s="36">
        <v>12</v>
      </c>
      <c r="E9" s="37">
        <f t="shared" si="0"/>
        <v>5</v>
      </c>
      <c r="F9" s="36">
        <v>12.5</v>
      </c>
      <c r="G9" s="37">
        <f t="shared" si="1"/>
        <v>6</v>
      </c>
      <c r="H9" s="36">
        <f t="shared" si="2"/>
        <v>24.5</v>
      </c>
      <c r="I9" s="37">
        <f t="shared" si="3"/>
        <v>5</v>
      </c>
      <c r="J9" s="55"/>
    </row>
    <row r="10" spans="1:14" ht="15" x14ac:dyDescent="0.2">
      <c r="A10" s="34">
        <v>150</v>
      </c>
      <c r="B10" s="105" t="s">
        <v>172</v>
      </c>
      <c r="C10" s="185" t="s">
        <v>145</v>
      </c>
      <c r="D10" s="36">
        <v>12.75</v>
      </c>
      <c r="E10" s="37">
        <f t="shared" si="0"/>
        <v>2</v>
      </c>
      <c r="F10" s="36">
        <v>13.4</v>
      </c>
      <c r="G10" s="37">
        <f t="shared" si="1"/>
        <v>1</v>
      </c>
      <c r="H10" s="36">
        <f t="shared" si="2"/>
        <v>26.15</v>
      </c>
      <c r="I10" s="37">
        <f t="shared" si="3"/>
        <v>1</v>
      </c>
      <c r="J10" s="55"/>
    </row>
    <row r="11" spans="1:14" ht="15" x14ac:dyDescent="0.2">
      <c r="A11" s="34">
        <v>151</v>
      </c>
      <c r="B11" s="105" t="s">
        <v>173</v>
      </c>
      <c r="C11" s="185" t="s">
        <v>145</v>
      </c>
      <c r="D11" s="36">
        <v>12.05</v>
      </c>
      <c r="E11" s="37">
        <f t="shared" si="0"/>
        <v>4</v>
      </c>
      <c r="F11" s="36">
        <v>13.35</v>
      </c>
      <c r="G11" s="37">
        <f t="shared" si="1"/>
        <v>2</v>
      </c>
      <c r="H11" s="36">
        <f t="shared" si="2"/>
        <v>25.4</v>
      </c>
      <c r="I11" s="37">
        <f t="shared" si="3"/>
        <v>3</v>
      </c>
      <c r="J11" s="55"/>
    </row>
    <row r="12" spans="1:14" ht="15" x14ac:dyDescent="0.2">
      <c r="A12" s="34">
        <v>152</v>
      </c>
      <c r="B12" t="s">
        <v>188</v>
      </c>
      <c r="C12" s="25" t="s">
        <v>179</v>
      </c>
      <c r="D12" s="36">
        <v>12.85</v>
      </c>
      <c r="E12" s="37">
        <f t="shared" si="0"/>
        <v>1</v>
      </c>
      <c r="F12" s="36">
        <v>12.8</v>
      </c>
      <c r="G12" s="37">
        <f t="shared" si="1"/>
        <v>4</v>
      </c>
      <c r="H12" s="36">
        <f t="shared" si="2"/>
        <v>25.65</v>
      </c>
      <c r="I12" s="37">
        <f t="shared" si="3"/>
        <v>2</v>
      </c>
      <c r="J12" s="55"/>
    </row>
  </sheetData>
  <mergeCells count="4">
    <mergeCell ref="A1:N1"/>
    <mergeCell ref="A2:N2"/>
    <mergeCell ref="A4:N4"/>
    <mergeCell ref="K6:M6"/>
  </mergeCells>
  <conditionalFormatting sqref="D7:D12">
    <cfRule type="expression" dxfId="26" priority="9" stopIfTrue="1">
      <formula>E7=1</formula>
    </cfRule>
    <cfRule type="expression" dxfId="25" priority="8" stopIfTrue="1">
      <formula>E7=2</formula>
    </cfRule>
    <cfRule type="expression" dxfId="24" priority="7" stopIfTrue="1">
      <formula>E7=3</formula>
    </cfRule>
  </conditionalFormatting>
  <conditionalFormatting sqref="F7:F12">
    <cfRule type="expression" dxfId="23" priority="4" stopIfTrue="1">
      <formula>G7=3</formula>
    </cfRule>
    <cfRule type="expression" dxfId="22" priority="5" stopIfTrue="1">
      <formula>G7=2</formula>
    </cfRule>
    <cfRule type="expression" dxfId="21" priority="6" stopIfTrue="1">
      <formula>G7=1</formula>
    </cfRule>
  </conditionalFormatting>
  <conditionalFormatting sqref="H7:H12">
    <cfRule type="expression" dxfId="20" priority="3" stopIfTrue="1">
      <formula>I7=1</formula>
    </cfRule>
    <cfRule type="expression" dxfId="19" priority="2" stopIfTrue="1">
      <formula>I7=2</formula>
    </cfRule>
    <cfRule type="expression" dxfId="18" priority="1" stopIfTrue="1">
      <formula>I7=3</formula>
    </cfRule>
  </conditionalFormatting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7"/>
  <sheetViews>
    <sheetView zoomScaleNormal="100" workbookViewId="0">
      <selection activeCell="B7" sqref="B7:C7"/>
    </sheetView>
  </sheetViews>
  <sheetFormatPr baseColWidth="10" defaultColWidth="8.83203125" defaultRowHeight="15" x14ac:dyDescent="0.2"/>
  <cols>
    <col min="1" max="1" width="4" bestFit="1" customWidth="1"/>
    <col min="2" max="2" width="12.5" bestFit="1" customWidth="1"/>
  </cols>
  <sheetData>
    <row r="1" spans="1:14" ht="23" x14ac:dyDescent="0.2">
      <c r="A1" s="234" t="str">
        <f>'U8 Inter'!A1:N1</f>
        <v>General Gymnastics - Floor and Vault Competition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ht="23" x14ac:dyDescent="0.2">
      <c r="A2" s="235" t="s">
        <v>193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4" x14ac:dyDescent="0.2">
      <c r="A3" s="47"/>
      <c r="B3" s="35"/>
      <c r="C3" s="34"/>
      <c r="D3" s="35"/>
      <c r="E3" s="48"/>
      <c r="F3" s="35"/>
      <c r="G3" s="35"/>
      <c r="H3" s="35"/>
      <c r="I3" s="35"/>
      <c r="J3" s="35"/>
      <c r="K3" s="37"/>
      <c r="L3" s="35"/>
      <c r="M3" s="35"/>
      <c r="N3" s="35"/>
    </row>
    <row r="4" spans="1:14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4" x14ac:dyDescent="0.2">
      <c r="A5" s="47"/>
      <c r="B5" s="35"/>
      <c r="C5" s="34"/>
      <c r="D5" s="35"/>
      <c r="E5" s="48"/>
      <c r="F5" s="35"/>
      <c r="G5" s="35"/>
      <c r="H5" s="35"/>
      <c r="I5" s="35"/>
      <c r="J5" s="55"/>
      <c r="K5" s="37"/>
      <c r="L5" s="35"/>
      <c r="M5" s="35"/>
      <c r="N5" s="35"/>
    </row>
    <row r="6" spans="1:14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J6" s="55"/>
      <c r="K6" s="233" t="s">
        <v>29</v>
      </c>
      <c r="L6" s="233"/>
      <c r="M6" s="233"/>
      <c r="N6" s="32"/>
    </row>
    <row r="7" spans="1:14" ht="16" x14ac:dyDescent="0.2">
      <c r="A7" s="174">
        <v>153</v>
      </c>
      <c r="B7" s="95" t="s">
        <v>139</v>
      </c>
      <c r="C7" s="175" t="s">
        <v>132</v>
      </c>
      <c r="D7" s="176">
        <v>0</v>
      </c>
      <c r="E7" s="177">
        <f>RANK(D7,D$7)</f>
        <v>1</v>
      </c>
      <c r="F7" s="176">
        <v>0</v>
      </c>
      <c r="G7" s="177">
        <f>RANK(F7,F$7:F$7)</f>
        <v>1</v>
      </c>
      <c r="H7" s="176">
        <f>D7+F7</f>
        <v>0</v>
      </c>
      <c r="I7" s="177">
        <f>RANK(H7,H$7:H$7)</f>
        <v>1</v>
      </c>
      <c r="J7" s="178"/>
      <c r="K7" s="241"/>
      <c r="L7" s="241"/>
      <c r="M7" s="241"/>
      <c r="N7" s="179"/>
    </row>
  </sheetData>
  <mergeCells count="5">
    <mergeCell ref="A1:N1"/>
    <mergeCell ref="A2:N2"/>
    <mergeCell ref="A4:N4"/>
    <mergeCell ref="K6:M6"/>
    <mergeCell ref="K7:M7"/>
  </mergeCells>
  <conditionalFormatting sqref="D7">
    <cfRule type="expression" dxfId="17" priority="9" stopIfTrue="1">
      <formula>E7=1</formula>
    </cfRule>
    <cfRule type="expression" dxfId="16" priority="8" stopIfTrue="1">
      <formula>E7=2</formula>
    </cfRule>
    <cfRule type="expression" dxfId="15" priority="7" stopIfTrue="1">
      <formula>E7=3</formula>
    </cfRule>
  </conditionalFormatting>
  <conditionalFormatting sqref="F7">
    <cfRule type="expression" dxfId="14" priority="4" stopIfTrue="1">
      <formula>G7=3</formula>
    </cfRule>
    <cfRule type="expression" dxfId="13" priority="5" stopIfTrue="1">
      <formula>G7=2</formula>
    </cfRule>
    <cfRule type="expression" dxfId="12" priority="6" stopIfTrue="1">
      <formula>G7=1</formula>
    </cfRule>
  </conditionalFormatting>
  <conditionalFormatting sqref="H7">
    <cfRule type="expression" dxfId="11" priority="3" stopIfTrue="1">
      <formula>I7=1</formula>
    </cfRule>
    <cfRule type="expression" dxfId="10" priority="2" stopIfTrue="1">
      <formula>I7=2</formula>
    </cfRule>
    <cfRule type="expression" dxfId="9" priority="1" stopIfTrue="1">
      <formula>I7=3</formula>
    </cfRule>
  </conditionalFormatting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21"/>
  <sheetViews>
    <sheetView tabSelected="1" zoomScaleNormal="100" workbookViewId="0">
      <selection activeCell="B7" sqref="B7:C7"/>
    </sheetView>
  </sheetViews>
  <sheetFormatPr baseColWidth="10" defaultColWidth="8.83203125" defaultRowHeight="15" x14ac:dyDescent="0.2"/>
  <cols>
    <col min="2" max="2" width="12.5" bestFit="1" customWidth="1"/>
  </cols>
  <sheetData>
    <row r="1" spans="1:14" ht="23" x14ac:dyDescent="0.2">
      <c r="A1" s="234" t="str">
        <f>'U8 Inter'!A1:N1</f>
        <v>General Gymnastics - Floor and Vault Competition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ht="23" x14ac:dyDescent="0.2">
      <c r="A2" s="235" t="s">
        <v>64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4" x14ac:dyDescent="0.2">
      <c r="A3" s="47"/>
      <c r="B3" s="35"/>
      <c r="C3" s="34"/>
      <c r="D3" s="35"/>
      <c r="E3" s="48"/>
      <c r="F3" s="35"/>
      <c r="G3" s="35"/>
      <c r="H3" s="35"/>
      <c r="I3" s="35"/>
      <c r="J3" s="35"/>
      <c r="K3" s="37"/>
      <c r="L3" s="35"/>
      <c r="M3" s="35"/>
      <c r="N3" s="35"/>
    </row>
    <row r="4" spans="1:14" x14ac:dyDescent="0.2">
      <c r="A4" s="232" t="s">
        <v>189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4" x14ac:dyDescent="0.2">
      <c r="A5" s="47"/>
      <c r="B5" s="35"/>
      <c r="C5" s="34"/>
      <c r="D5" s="35"/>
      <c r="E5" s="48"/>
      <c r="F5" s="35"/>
      <c r="G5" s="35"/>
      <c r="H5" s="35"/>
      <c r="I5" s="35"/>
      <c r="J5" s="55"/>
      <c r="K5" s="37"/>
      <c r="L5" s="35"/>
      <c r="M5" s="35"/>
      <c r="N5" s="35"/>
    </row>
    <row r="6" spans="1:14" ht="28" x14ac:dyDescent="0.2">
      <c r="A6" s="30" t="s">
        <v>63</v>
      </c>
      <c r="B6" s="30" t="s">
        <v>62</v>
      </c>
      <c r="C6" s="30" t="s">
        <v>2</v>
      </c>
      <c r="D6" s="31" t="s">
        <v>3</v>
      </c>
      <c r="E6" s="32" t="s">
        <v>4</v>
      </c>
      <c r="F6" s="31" t="s">
        <v>5</v>
      </c>
      <c r="G6" s="32" t="s">
        <v>4</v>
      </c>
      <c r="H6" s="33" t="s">
        <v>6</v>
      </c>
      <c r="I6" s="32" t="s">
        <v>4</v>
      </c>
      <c r="J6" s="55"/>
      <c r="K6" s="233" t="s">
        <v>29</v>
      </c>
      <c r="L6" s="233"/>
      <c r="M6" s="233"/>
      <c r="N6" s="32"/>
    </row>
    <row r="7" spans="1:14" x14ac:dyDescent="0.2">
      <c r="A7" s="34">
        <v>154</v>
      </c>
      <c r="B7" s="35" t="s">
        <v>65</v>
      </c>
      <c r="C7" s="39" t="s">
        <v>132</v>
      </c>
      <c r="D7" s="36">
        <v>11.95</v>
      </c>
      <c r="E7" s="37">
        <f>RANK(D7,D$7)</f>
        <v>1</v>
      </c>
      <c r="F7" s="36">
        <v>13.05</v>
      </c>
      <c r="G7" s="37">
        <f>RANK(F7,F$7:F$7)</f>
        <v>1</v>
      </c>
      <c r="H7" s="36">
        <f>D7+F7</f>
        <v>25</v>
      </c>
      <c r="I7" s="37">
        <f>RANK(H7,H$7:H$7)</f>
        <v>1</v>
      </c>
      <c r="J7" s="55"/>
      <c r="K7" s="233"/>
      <c r="L7" s="233"/>
      <c r="M7" s="233"/>
      <c r="N7" s="32"/>
    </row>
    <row r="21" spans="8:8" x14ac:dyDescent="0.2">
      <c r="H21" t="s">
        <v>194</v>
      </c>
    </row>
  </sheetData>
  <mergeCells count="5">
    <mergeCell ref="A1:N1"/>
    <mergeCell ref="A2:N2"/>
    <mergeCell ref="A4:N4"/>
    <mergeCell ref="K6:M6"/>
    <mergeCell ref="K7:M7"/>
  </mergeCells>
  <conditionalFormatting sqref="D7">
    <cfRule type="expression" dxfId="8" priority="9" stopIfTrue="1">
      <formula>E7=1</formula>
    </cfRule>
    <cfRule type="expression" dxfId="7" priority="8" stopIfTrue="1">
      <formula>E7=2</formula>
    </cfRule>
    <cfRule type="expression" dxfId="6" priority="7" stopIfTrue="1">
      <formula>E7=3</formula>
    </cfRule>
  </conditionalFormatting>
  <conditionalFormatting sqref="F7">
    <cfRule type="expression" dxfId="5" priority="4" stopIfTrue="1">
      <formula>G7=3</formula>
    </cfRule>
    <cfRule type="expression" dxfId="4" priority="5" stopIfTrue="1">
      <formula>G7=2</formula>
    </cfRule>
    <cfRule type="expression" dxfId="3" priority="6" stopIfTrue="1">
      <formula>G7=1</formula>
    </cfRule>
  </conditionalFormatting>
  <conditionalFormatting sqref="H7">
    <cfRule type="expression" dxfId="2" priority="3" stopIfTrue="1">
      <formula>I7=1</formula>
    </cfRule>
    <cfRule type="expression" dxfId="1" priority="2" stopIfTrue="1">
      <formula>I7=2</formula>
    </cfRule>
    <cfRule type="expression" dxfId="0" priority="1" stopIfTrue="1">
      <formula>I7=3</formula>
    </cfRule>
  </conditionalFormatting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U8 Intro</vt:lpstr>
      <vt:lpstr>U8 Inter</vt:lpstr>
      <vt:lpstr>U8 Adv</vt:lpstr>
      <vt:lpstr>U8 Adv+</vt:lpstr>
      <vt:lpstr>U10 Intro</vt:lpstr>
      <vt:lpstr>U10 Inter</vt:lpstr>
      <vt:lpstr>U10 Adv</vt:lpstr>
      <vt:lpstr>U10 Adv +</vt:lpstr>
      <vt:lpstr>U12 Intro</vt:lpstr>
      <vt:lpstr>U12 Inter</vt:lpstr>
      <vt:lpstr>U12 Adv</vt:lpstr>
      <vt:lpstr>U12 Adv +</vt:lpstr>
      <vt:lpstr>U12 Champs</vt:lpstr>
      <vt:lpstr>U14 Intro</vt:lpstr>
      <vt:lpstr>U14 Inter</vt:lpstr>
      <vt:lpstr>U14 Adv</vt:lpstr>
      <vt:lpstr>U14 Adv+</vt:lpstr>
      <vt:lpstr>U14 Champs</vt:lpstr>
      <vt:lpstr>Inter 15+</vt:lpstr>
      <vt:lpstr>Adv 15+</vt:lpstr>
      <vt:lpstr>Adv+ 15+</vt:lpstr>
      <vt:lpstr>Inter Adults</vt:lpstr>
      <vt:lpstr>Adult Champs</vt:lpstr>
      <vt:lpstr>Sheet1</vt:lpstr>
      <vt:lpstr>'U8 Inter'!Excel_BuiltIn__FilterDatabase</vt:lpstr>
      <vt:lpstr>'Adv 15+'!Print_Area</vt:lpstr>
      <vt:lpstr>'Adv+ 15+'!Print_Area</vt:lpstr>
      <vt:lpstr>'Inter 15+'!Print_Area</vt:lpstr>
      <vt:lpstr>'Inter Adults'!Print_Area</vt:lpstr>
      <vt:lpstr>'U10 Adv'!Print_Area</vt:lpstr>
      <vt:lpstr>'U10 Adv +'!Print_Area</vt:lpstr>
      <vt:lpstr>'U10 Inter'!Print_Area</vt:lpstr>
      <vt:lpstr>'U10 Intro'!Print_Area</vt:lpstr>
      <vt:lpstr>'U12 Adv'!Print_Area</vt:lpstr>
      <vt:lpstr>'U12 Adv +'!Print_Area</vt:lpstr>
      <vt:lpstr>'U12 Champs'!Print_Area</vt:lpstr>
      <vt:lpstr>'U12 Inter'!Print_Area</vt:lpstr>
      <vt:lpstr>'U12 Intro'!Print_Area</vt:lpstr>
      <vt:lpstr>'U14 Adv'!Print_Area</vt:lpstr>
      <vt:lpstr>'U14 Adv+'!Print_Area</vt:lpstr>
      <vt:lpstr>'U14 Champs'!Print_Area</vt:lpstr>
      <vt:lpstr>'U14 Inter'!Print_Area</vt:lpstr>
      <vt:lpstr>'U14 Intro'!Print_Area</vt:lpstr>
      <vt:lpstr>'U8 Adv'!Print_Area</vt:lpstr>
      <vt:lpstr>'U8 Adv+'!Print_Area</vt:lpstr>
      <vt:lpstr>'U8 Inter'!Print_Area</vt:lpstr>
      <vt:lpstr>'U8 Intro'!Print_Area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Revell</dc:creator>
  <cp:lastModifiedBy>Aireborough Gymnastics Club</cp:lastModifiedBy>
  <cp:lastPrinted>2024-04-28T16:39:56Z</cp:lastPrinted>
  <dcterms:created xsi:type="dcterms:W3CDTF">2021-10-19T21:53:01Z</dcterms:created>
  <dcterms:modified xsi:type="dcterms:W3CDTF">2024-04-29T10:29:39Z</dcterms:modified>
</cp:coreProperties>
</file>