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10d1232d57ec1b/Desktop/YGA GG Oct 24 Comp/"/>
    </mc:Choice>
  </mc:AlternateContent>
  <xr:revisionPtr revIDLastSave="2332" documentId="13_ncr:1_{0E27B241-036B-4A32-82C0-2AFCA20977B3}" xr6:coauthVersionLast="47" xr6:coauthVersionMax="47" xr10:uidLastSave="{740E95BB-1D09-4BE1-AA5C-0F46AB9DE8BB}"/>
  <bookViews>
    <workbookView xWindow="-110" yWindow="-110" windowWidth="22620" windowHeight="13500" tabRatio="740" firstSheet="11" activeTab="18" xr2:uid="{00000000-000D-0000-FFFF-FFFF00000000}"/>
  </bookViews>
  <sheets>
    <sheet name="8's Intro" sheetId="40" r:id="rId1"/>
    <sheet name="8's Inter" sheetId="26" r:id="rId2"/>
    <sheet name="8's Adv" sheetId="24" r:id="rId3"/>
    <sheet name="8's Adv +" sheetId="44" r:id="rId4"/>
    <sheet name="10's Intro" sheetId="23" r:id="rId5"/>
    <sheet name="10's Inter" sheetId="27" r:id="rId6"/>
    <sheet name="10's Adv" sheetId="28" r:id="rId7"/>
    <sheet name="10's Adv +" sheetId="29" r:id="rId8"/>
    <sheet name="12's Intro" sheetId="31" r:id="rId9"/>
    <sheet name="12's Inter" sheetId="32" r:id="rId10"/>
    <sheet name="12's Adv" sheetId="33" r:id="rId11"/>
    <sheet name="12's Adv +" sheetId="37" r:id="rId12"/>
    <sheet name="12's Champs (Guest)" sheetId="54" r:id="rId13"/>
    <sheet name="14's Inter" sheetId="34" r:id="rId14"/>
    <sheet name="14's Adv" sheetId="35" r:id="rId15"/>
    <sheet name="14's  Adv +" sheetId="36" r:id="rId16"/>
    <sheet name="14's Champions" sheetId="53" r:id="rId17"/>
    <sheet name="15's Advanced+" sheetId="42" r:id="rId18"/>
    <sheet name="15's Champions" sheetId="46" r:id="rId19"/>
  </sheets>
  <definedNames>
    <definedName name="_xlnm._FilterDatabase" localSheetId="1" hidden="1">'8''s Inter'!$K$11:$K$17</definedName>
    <definedName name="_xlnm.Print_Area" localSheetId="6">'10''s Adv'!$A$1:$J$12</definedName>
    <definedName name="_xlnm.Print_Area" localSheetId="7">'10''s Adv +'!$A$1:$J$12</definedName>
    <definedName name="_xlnm.Print_Area" localSheetId="5">'10''s Inter'!$A$1:$J$12</definedName>
    <definedName name="_xlnm.Print_Area" localSheetId="4">'10''s Intro'!$A$1:$J$12</definedName>
    <definedName name="_xlnm.Print_Area" localSheetId="10">'12''s Adv'!$A$1:$J$9</definedName>
    <definedName name="_xlnm.Print_Area" localSheetId="11">'12''s Adv +'!$A$1:$J$11</definedName>
    <definedName name="_xlnm.Print_Area" localSheetId="9">'12''s Inter'!$A$1:$J$14</definedName>
    <definedName name="_xlnm.Print_Area" localSheetId="8">'12''s Intro'!$A$1:$J$12</definedName>
    <definedName name="_xlnm.Print_Area" localSheetId="15">'14''s  Adv +'!$A$1:$J$12</definedName>
    <definedName name="_xlnm.Print_Area" localSheetId="14">'14''s Adv'!$A$1:$J$10</definedName>
    <definedName name="_xlnm.Print_Area" localSheetId="13">'14''s Inter'!$A$1:$J$11</definedName>
    <definedName name="_xlnm.Print_Area" localSheetId="2">'8''s Adv'!$A$1:$I$11</definedName>
    <definedName name="_xlnm.Print_Area" localSheetId="1">'8''s Inter'!$A$1:$I$12</definedName>
    <definedName name="_xlnm.Print_Area" localSheetId="0">'8''s Intro'!$A$1:$I$11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5" l="1"/>
  <c r="G7" i="35"/>
  <c r="E7" i="35"/>
  <c r="E7" i="37"/>
  <c r="G7" i="37"/>
  <c r="I7" i="37"/>
  <c r="I21" i="33"/>
  <c r="I22" i="33"/>
  <c r="I23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7" i="33"/>
  <c r="S9" i="28" a="1"/>
  <c r="S9" i="28" s="1"/>
  <c r="H8" i="28"/>
  <c r="H10" i="28"/>
  <c r="H11" i="28"/>
  <c r="H12" i="28"/>
  <c r="H13" i="28"/>
  <c r="H14" i="28"/>
  <c r="H15" i="28"/>
  <c r="H17" i="28"/>
  <c r="H21" i="28"/>
  <c r="H23" i="28"/>
  <c r="H24" i="28"/>
  <c r="H25" i="28"/>
  <c r="H26" i="28"/>
  <c r="H30" i="28"/>
  <c r="H31" i="28"/>
  <c r="H7" i="28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7" i="27"/>
  <c r="H20" i="27"/>
  <c r="M8" i="42" a="1"/>
  <c r="M8" i="42" s="1"/>
  <c r="M7" i="42" a="1"/>
  <c r="M7" i="42" s="1"/>
  <c r="H7" i="44"/>
  <c r="H16" i="24"/>
  <c r="H7" i="24"/>
  <c r="H8" i="26"/>
  <c r="H9" i="26"/>
  <c r="H10" i="26"/>
  <c r="H11" i="26"/>
  <c r="H12" i="26"/>
  <c r="H13" i="26"/>
  <c r="H14" i="26"/>
  <c r="H15" i="26"/>
  <c r="H16" i="26"/>
  <c r="H17" i="26"/>
  <c r="H18" i="26"/>
  <c r="H7" i="26"/>
  <c r="H8" i="40"/>
  <c r="H9" i="40"/>
  <c r="H10" i="40"/>
  <c r="H11" i="40"/>
  <c r="H12" i="40"/>
  <c r="H13" i="40"/>
  <c r="H14" i="40"/>
  <c r="H7" i="40"/>
  <c r="N16" i="28"/>
  <c r="N18" i="28"/>
  <c r="N19" i="28"/>
  <c r="N20" i="28"/>
  <c r="N22" i="28"/>
  <c r="N27" i="28"/>
  <c r="N28" i="28"/>
  <c r="N29" i="28"/>
  <c r="N9" i="28"/>
  <c r="L16" i="28"/>
  <c r="L18" i="28"/>
  <c r="L19" i="28"/>
  <c r="L20" i="28"/>
  <c r="L22" i="28"/>
  <c r="L27" i="28"/>
  <c r="L28" i="28"/>
  <c r="L29" i="28"/>
  <c r="L9" i="28"/>
  <c r="G8" i="28"/>
  <c r="G10" i="28"/>
  <c r="G11" i="28"/>
  <c r="G12" i="28"/>
  <c r="G13" i="28"/>
  <c r="G14" i="28"/>
  <c r="G15" i="28"/>
  <c r="G17" i="28"/>
  <c r="G21" i="28"/>
  <c r="G23" i="28"/>
  <c r="G24" i="28"/>
  <c r="G25" i="28"/>
  <c r="G26" i="28"/>
  <c r="G30" i="28"/>
  <c r="G31" i="28"/>
  <c r="E8" i="28"/>
  <c r="E10" i="28"/>
  <c r="E11" i="28"/>
  <c r="E12" i="28"/>
  <c r="E13" i="28"/>
  <c r="E14" i="28"/>
  <c r="E15" i="28"/>
  <c r="E17" i="28"/>
  <c r="E21" i="28"/>
  <c r="E23" i="28"/>
  <c r="E24" i="28"/>
  <c r="E25" i="28"/>
  <c r="E26" i="28"/>
  <c r="E30" i="28"/>
  <c r="E31" i="28"/>
  <c r="G7" i="28"/>
  <c r="E7" i="28"/>
  <c r="O28" i="28"/>
  <c r="O29" i="28"/>
  <c r="H8" i="27"/>
  <c r="H9" i="27"/>
  <c r="H10" i="27"/>
  <c r="H11" i="27"/>
  <c r="H12" i="27"/>
  <c r="H13" i="27"/>
  <c r="H14" i="27"/>
  <c r="H15" i="27"/>
  <c r="H16" i="27"/>
  <c r="H17" i="27"/>
  <c r="H18" i="27"/>
  <c r="H19" i="27"/>
  <c r="H23" i="33"/>
  <c r="H24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I8" i="33" s="1"/>
  <c r="H22" i="33"/>
  <c r="H7" i="54"/>
  <c r="I7" i="54" s="1"/>
  <c r="G7" i="54"/>
  <c r="E7" i="54"/>
  <c r="A4" i="54"/>
  <c r="M7" i="31" a="1"/>
  <c r="M7" i="31" s="1"/>
  <c r="N7" i="31" s="1"/>
  <c r="L7" i="40"/>
  <c r="H7" i="33"/>
  <c r="O27" i="28"/>
  <c r="S10" i="28" s="1" a="1"/>
  <c r="S10" i="28" s="1"/>
  <c r="G8" i="35"/>
  <c r="G9" i="35"/>
  <c r="G10" i="35"/>
  <c r="G11" i="35"/>
  <c r="G12" i="35"/>
  <c r="G13" i="35"/>
  <c r="G14" i="35"/>
  <c r="G15" i="35"/>
  <c r="G16" i="35"/>
  <c r="E8" i="35"/>
  <c r="E9" i="35"/>
  <c r="E10" i="35"/>
  <c r="E11" i="35"/>
  <c r="E12" i="35"/>
  <c r="E13" i="35"/>
  <c r="E14" i="35"/>
  <c r="E15" i="35"/>
  <c r="E16" i="35"/>
  <c r="H7" i="35"/>
  <c r="H8" i="35"/>
  <c r="M7" i="35" s="1" a="1"/>
  <c r="M7" i="35" s="1"/>
  <c r="H9" i="35"/>
  <c r="H10" i="35"/>
  <c r="H11" i="35"/>
  <c r="H12" i="35"/>
  <c r="M8" i="35" s="1" a="1"/>
  <c r="M8" i="35" s="1"/>
  <c r="H13" i="35"/>
  <c r="H14" i="35"/>
  <c r="M9" i="35" s="1" a="1"/>
  <c r="M9" i="35" s="1"/>
  <c r="H15" i="35"/>
  <c r="H16" i="35"/>
  <c r="G8" i="24"/>
  <c r="G9" i="24"/>
  <c r="G10" i="24"/>
  <c r="G11" i="24"/>
  <c r="G12" i="24"/>
  <c r="G13" i="24"/>
  <c r="G14" i="24"/>
  <c r="G15" i="24"/>
  <c r="G16" i="24"/>
  <c r="G7" i="24"/>
  <c r="E8" i="24"/>
  <c r="E9" i="24"/>
  <c r="E10" i="24"/>
  <c r="E11" i="24"/>
  <c r="E12" i="24"/>
  <c r="E13" i="24"/>
  <c r="E14" i="24"/>
  <c r="E15" i="24"/>
  <c r="E16" i="24"/>
  <c r="E7" i="24"/>
  <c r="H8" i="24"/>
  <c r="H9" i="24"/>
  <c r="H10" i="24"/>
  <c r="H11" i="24"/>
  <c r="H12" i="24"/>
  <c r="H13" i="24"/>
  <c r="H14" i="24"/>
  <c r="H15" i="24"/>
  <c r="O9" i="28"/>
  <c r="O16" i="28"/>
  <c r="S8" i="28" s="1" a="1"/>
  <c r="S8" i="28" s="1"/>
  <c r="O18" i="28"/>
  <c r="O19" i="28"/>
  <c r="O20" i="28"/>
  <c r="O22" i="28"/>
  <c r="E7" i="42"/>
  <c r="G7" i="53"/>
  <c r="E7" i="53"/>
  <c r="G7" i="36"/>
  <c r="G8" i="36"/>
  <c r="E7" i="36"/>
  <c r="E8" i="36"/>
  <c r="G8" i="37"/>
  <c r="G9" i="37"/>
  <c r="G10" i="37"/>
  <c r="G11" i="37"/>
  <c r="G12" i="37"/>
  <c r="G13" i="37"/>
  <c r="G14" i="37"/>
  <c r="E8" i="37"/>
  <c r="E9" i="37"/>
  <c r="E10" i="37"/>
  <c r="E11" i="37"/>
  <c r="E12" i="37"/>
  <c r="E13" i="37"/>
  <c r="E14" i="37"/>
  <c r="H8" i="37"/>
  <c r="H9" i="37"/>
  <c r="H10" i="37"/>
  <c r="H11" i="37"/>
  <c r="H12" i="37"/>
  <c r="H13" i="37"/>
  <c r="H14" i="37"/>
  <c r="G8" i="32"/>
  <c r="G9" i="32"/>
  <c r="G10" i="32"/>
  <c r="G11" i="32"/>
  <c r="G12" i="32"/>
  <c r="G13" i="32"/>
  <c r="G14" i="32"/>
  <c r="G15" i="32"/>
  <c r="G16" i="32"/>
  <c r="G17" i="32"/>
  <c r="G18" i="32"/>
  <c r="E8" i="32"/>
  <c r="E9" i="32"/>
  <c r="E10" i="32"/>
  <c r="E11" i="32"/>
  <c r="E12" i="32"/>
  <c r="E13" i="32"/>
  <c r="E14" i="32"/>
  <c r="E15" i="32"/>
  <c r="E16" i="32"/>
  <c r="E17" i="32"/>
  <c r="E18" i="32"/>
  <c r="G7" i="32"/>
  <c r="E7" i="32"/>
  <c r="G8" i="31"/>
  <c r="G9" i="31"/>
  <c r="G10" i="31"/>
  <c r="G11" i="31"/>
  <c r="E8" i="31"/>
  <c r="E9" i="31"/>
  <c r="E10" i="31"/>
  <c r="E11" i="31"/>
  <c r="G7" i="31"/>
  <c r="E7" i="31"/>
  <c r="E7" i="23"/>
  <c r="G8" i="26"/>
  <c r="G9" i="26"/>
  <c r="G10" i="26"/>
  <c r="G11" i="26"/>
  <c r="G12" i="26"/>
  <c r="G13" i="26"/>
  <c r="G14" i="26"/>
  <c r="G15" i="26"/>
  <c r="G16" i="26"/>
  <c r="G17" i="26"/>
  <c r="G18" i="26"/>
  <c r="E8" i="26"/>
  <c r="E9" i="26"/>
  <c r="E10" i="26"/>
  <c r="E11" i="26"/>
  <c r="E12" i="26"/>
  <c r="E13" i="26"/>
  <c r="E14" i="26"/>
  <c r="E15" i="26"/>
  <c r="E16" i="26"/>
  <c r="E17" i="26"/>
  <c r="E18" i="26"/>
  <c r="G7" i="26"/>
  <c r="E7" i="26"/>
  <c r="G8" i="40"/>
  <c r="G9" i="40"/>
  <c r="G10" i="40"/>
  <c r="G11" i="40"/>
  <c r="G12" i="40"/>
  <c r="G13" i="40"/>
  <c r="G14" i="40"/>
  <c r="E8" i="40"/>
  <c r="E9" i="40"/>
  <c r="E10" i="40"/>
  <c r="E11" i="40"/>
  <c r="E12" i="40"/>
  <c r="E13" i="40"/>
  <c r="E14" i="40"/>
  <c r="G7" i="40"/>
  <c r="E7" i="40"/>
  <c r="H7" i="53"/>
  <c r="I7" i="53" s="1"/>
  <c r="A4" i="53"/>
  <c r="G7" i="46"/>
  <c r="E7" i="46"/>
  <c r="G7" i="42"/>
  <c r="G7" i="34"/>
  <c r="E7" i="34"/>
  <c r="G7" i="29"/>
  <c r="E7" i="29"/>
  <c r="G7" i="23"/>
  <c r="G7" i="44"/>
  <c r="E7" i="44"/>
  <c r="H8" i="42"/>
  <c r="H9" i="42"/>
  <c r="H10" i="42"/>
  <c r="H11" i="42"/>
  <c r="G8" i="42"/>
  <c r="G9" i="42"/>
  <c r="G10" i="42"/>
  <c r="G11" i="42"/>
  <c r="E8" i="42"/>
  <c r="E9" i="42"/>
  <c r="E10" i="42"/>
  <c r="E11" i="42"/>
  <c r="H7" i="36"/>
  <c r="H8" i="36"/>
  <c r="G8" i="34"/>
  <c r="G9" i="34"/>
  <c r="E8" i="34"/>
  <c r="E9" i="34"/>
  <c r="H8" i="34"/>
  <c r="H9" i="34"/>
  <c r="H8" i="32"/>
  <c r="H9" i="32"/>
  <c r="H10" i="32"/>
  <c r="H11" i="32"/>
  <c r="H12" i="32"/>
  <c r="H13" i="32"/>
  <c r="H14" i="32"/>
  <c r="H15" i="32"/>
  <c r="H16" i="32"/>
  <c r="H17" i="32"/>
  <c r="H18" i="32"/>
  <c r="H8" i="31"/>
  <c r="H9" i="31"/>
  <c r="H10" i="31"/>
  <c r="H11" i="31"/>
  <c r="G8" i="29"/>
  <c r="G9" i="29"/>
  <c r="G10" i="29"/>
  <c r="G11" i="29"/>
  <c r="E8" i="29"/>
  <c r="E9" i="29"/>
  <c r="E10" i="29"/>
  <c r="E11" i="29"/>
  <c r="H8" i="29"/>
  <c r="H9" i="29"/>
  <c r="H10" i="29"/>
  <c r="H11" i="29"/>
  <c r="H7" i="27"/>
  <c r="H7" i="23"/>
  <c r="G8" i="23"/>
  <c r="G9" i="23"/>
  <c r="G10" i="23"/>
  <c r="H8" i="23"/>
  <c r="H9" i="23"/>
  <c r="H10" i="23"/>
  <c r="E8" i="23"/>
  <c r="E9" i="23"/>
  <c r="E10" i="23"/>
  <c r="H7" i="34"/>
  <c r="H7" i="46"/>
  <c r="I7" i="46" s="1"/>
  <c r="A4" i="46"/>
  <c r="H7" i="42"/>
  <c r="G8" i="44"/>
  <c r="E8" i="44"/>
  <c r="H8" i="44"/>
  <c r="H7" i="29"/>
  <c r="A4" i="42"/>
  <c r="A4" i="24"/>
  <c r="A4" i="36"/>
  <c r="H7" i="31"/>
  <c r="A4" i="33"/>
  <c r="A4" i="35"/>
  <c r="A4" i="34"/>
  <c r="A4" i="37"/>
  <c r="H7" i="37"/>
  <c r="A4" i="32"/>
  <c r="H7" i="32"/>
  <c r="A4" i="31"/>
  <c r="A4" i="29"/>
  <c r="A4" i="28"/>
  <c r="A4" i="27"/>
  <c r="A4" i="23"/>
  <c r="I20" i="33" l="1"/>
  <c r="I19" i="33"/>
  <c r="I16" i="33"/>
  <c r="I15" i="33"/>
  <c r="I14" i="33"/>
  <c r="I13" i="33"/>
  <c r="I12" i="33"/>
  <c r="I7" i="33"/>
  <c r="I9" i="33"/>
  <c r="I18" i="33"/>
  <c r="I17" i="33"/>
  <c r="I11" i="33"/>
  <c r="I10" i="33"/>
  <c r="I24" i="33"/>
  <c r="I9" i="34"/>
  <c r="I7" i="34"/>
  <c r="M7" i="34" a="1"/>
  <c r="M7" i="34" s="1"/>
  <c r="M7" i="36" a="1"/>
  <c r="M7" i="36" s="1"/>
  <c r="L9" i="33" a="1"/>
  <c r="L9" i="33" s="1"/>
  <c r="I8" i="34"/>
  <c r="I7" i="42"/>
  <c r="I14" i="35"/>
  <c r="L7" i="33"/>
  <c r="I13" i="28"/>
  <c r="I11" i="28"/>
  <c r="I10" i="28"/>
  <c r="I8" i="28"/>
  <c r="I30" i="28"/>
  <c r="I25" i="28"/>
  <c r="I24" i="28"/>
  <c r="I21" i="28"/>
  <c r="I12" i="28"/>
  <c r="I31" i="28"/>
  <c r="I7" i="28"/>
  <c r="I26" i="28"/>
  <c r="I23" i="28"/>
  <c r="I17" i="28"/>
  <c r="I15" i="28"/>
  <c r="I14" i="28"/>
  <c r="I17" i="27"/>
  <c r="I14" i="27"/>
  <c r="I19" i="27"/>
  <c r="M9" i="27" a="1"/>
  <c r="M9" i="27" s="1"/>
  <c r="I7" i="27"/>
  <c r="I20" i="27"/>
  <c r="I12" i="27"/>
  <c r="I8" i="27"/>
  <c r="I9" i="31"/>
  <c r="I18" i="27"/>
  <c r="I16" i="27"/>
  <c r="I15" i="27"/>
  <c r="I10" i="31"/>
  <c r="I8" i="31"/>
  <c r="I7" i="31"/>
  <c r="I11" i="31"/>
  <c r="I13" i="27"/>
  <c r="I9" i="27"/>
  <c r="I11" i="27"/>
  <c r="I10" i="27"/>
  <c r="M8" i="32" a="1"/>
  <c r="M8" i="32" s="1"/>
  <c r="I7" i="40"/>
  <c r="I8" i="40"/>
  <c r="I14" i="40"/>
  <c r="I13" i="40"/>
  <c r="I12" i="40"/>
  <c r="I11" i="40"/>
  <c r="I10" i="40"/>
  <c r="I9" i="40"/>
  <c r="I11" i="29"/>
  <c r="M7" i="29" a="1"/>
  <c r="M7" i="29" s="1"/>
  <c r="N7" i="29" s="1"/>
  <c r="I9" i="29"/>
  <c r="I7" i="29"/>
  <c r="I10" i="29"/>
  <c r="I8" i="29"/>
  <c r="I7" i="44"/>
  <c r="M7" i="23" a="1"/>
  <c r="M7" i="23" s="1"/>
  <c r="N7" i="23" s="1"/>
  <c r="I13" i="24"/>
  <c r="I12" i="24"/>
  <c r="L8" i="33" a="1"/>
  <c r="L8" i="33" s="1"/>
  <c r="I14" i="32"/>
  <c r="M7" i="32" a="1"/>
  <c r="M7" i="32" s="1"/>
  <c r="I8" i="32"/>
  <c r="I18" i="32"/>
  <c r="I17" i="32"/>
  <c r="I16" i="32"/>
  <c r="I15" i="32"/>
  <c r="P20" i="28"/>
  <c r="P19" i="28"/>
  <c r="M8" i="27" a="1"/>
  <c r="M8" i="27" s="1"/>
  <c r="M7" i="27" a="1"/>
  <c r="M7" i="27" s="1"/>
  <c r="M8" i="24" a="1"/>
  <c r="M8" i="24" s="1"/>
  <c r="I14" i="24"/>
  <c r="M7" i="24" a="1"/>
  <c r="M7" i="24" s="1"/>
  <c r="M8" i="26" a="1"/>
  <c r="M8" i="26" s="1"/>
  <c r="M7" i="26" a="1"/>
  <c r="M7" i="26" s="1"/>
  <c r="N8" i="42"/>
  <c r="P22" i="28"/>
  <c r="P18" i="28"/>
  <c r="P9" i="28"/>
  <c r="P16" i="28"/>
  <c r="S7" i="28" a="1"/>
  <c r="S7" i="28" s="1"/>
  <c r="P29" i="28"/>
  <c r="P28" i="28"/>
  <c r="P27" i="28"/>
  <c r="N7" i="42"/>
  <c r="I11" i="24"/>
  <c r="I7" i="24"/>
  <c r="I10" i="24"/>
  <c r="I9" i="24"/>
  <c r="I8" i="24"/>
  <c r="I16" i="24"/>
  <c r="I15" i="24"/>
  <c r="M7" i="37" a="1"/>
  <c r="M7" i="37" s="1"/>
  <c r="N7" i="37" s="1"/>
  <c r="I14" i="37"/>
  <c r="I13" i="37"/>
  <c r="I12" i="37"/>
  <c r="I11" i="37"/>
  <c r="I10" i="37"/>
  <c r="I9" i="37"/>
  <c r="I7" i="26"/>
  <c r="I18" i="26"/>
  <c r="I10" i="26"/>
  <c r="I9" i="26"/>
  <c r="I8" i="26"/>
  <c r="I7" i="36"/>
  <c r="N7" i="36"/>
  <c r="I8" i="36"/>
  <c r="I11" i="35"/>
  <c r="I10" i="35"/>
  <c r="I8" i="35"/>
  <c r="I13" i="35"/>
  <c r="N7" i="35"/>
  <c r="I12" i="35"/>
  <c r="I9" i="35"/>
  <c r="I16" i="35"/>
  <c r="I15" i="35"/>
  <c r="I8" i="37"/>
  <c r="I13" i="32"/>
  <c r="I12" i="32"/>
  <c r="I11" i="32"/>
  <c r="I10" i="32"/>
  <c r="I7" i="32"/>
  <c r="I9" i="32"/>
  <c r="I17" i="26"/>
  <c r="I16" i="26"/>
  <c r="I15" i="26"/>
  <c r="I14" i="26"/>
  <c r="I13" i="26"/>
  <c r="I12" i="26"/>
  <c r="I11" i="26"/>
  <c r="I7" i="23"/>
  <c r="I8" i="23"/>
  <c r="I9" i="23"/>
  <c r="I11" i="42"/>
  <c r="I10" i="42"/>
  <c r="I9" i="42"/>
  <c r="I8" i="42"/>
  <c r="I10" i="23"/>
  <c r="N7" i="34"/>
  <c r="I8" i="44"/>
  <c r="N7" i="32" l="1"/>
  <c r="N7" i="24"/>
  <c r="N8" i="32"/>
  <c r="N7" i="27"/>
  <c r="N7" i="26"/>
  <c r="N9" i="27"/>
  <c r="N8" i="27"/>
  <c r="M9" i="33"/>
  <c r="N8" i="26"/>
  <c r="M8" i="33"/>
  <c r="M7" i="33"/>
  <c r="N9" i="35"/>
  <c r="N8" i="35"/>
  <c r="N8" i="24"/>
  <c r="T9" i="28"/>
  <c r="T8" i="28"/>
  <c r="T7" i="28"/>
  <c r="T10" i="2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<sst xmlns="http://schemas.openxmlformats.org/spreadsheetml/2006/main" count="552" uniqueCount="189">
  <si>
    <t>Floor</t>
  </si>
  <si>
    <t>Vault</t>
  </si>
  <si>
    <t>Total</t>
  </si>
  <si>
    <t>Rank</t>
  </si>
  <si>
    <t>Club</t>
  </si>
  <si>
    <t>General Gymnastics - Floor and Vault Competition</t>
  </si>
  <si>
    <t xml:space="preserve">Total </t>
  </si>
  <si>
    <t>Team Comp</t>
  </si>
  <si>
    <t>Name</t>
  </si>
  <si>
    <t>14's - Intermediate</t>
  </si>
  <si>
    <t>14's Advanced</t>
  </si>
  <si>
    <t>14's Advanced Plus</t>
  </si>
  <si>
    <t xml:space="preserve">Name </t>
  </si>
  <si>
    <t>15's Advanced Plus</t>
  </si>
  <si>
    <t>15's Champions</t>
  </si>
  <si>
    <t>8's Advanced Plus</t>
  </si>
  <si>
    <t>8's - Advanced</t>
  </si>
  <si>
    <t>8's - Intermediate</t>
  </si>
  <si>
    <t>8's - Introductory</t>
  </si>
  <si>
    <t>10's - Introductory</t>
  </si>
  <si>
    <t>10's  Intermediate</t>
  </si>
  <si>
    <t>10's - Advanced</t>
  </si>
  <si>
    <t>10's - Advanced Plus</t>
  </si>
  <si>
    <t>12's - Introductory</t>
  </si>
  <si>
    <t>12's - Intermediate</t>
  </si>
  <si>
    <t>12's - Advanced</t>
  </si>
  <si>
    <t>12's - Advanced Plus</t>
  </si>
  <si>
    <t>SAS</t>
  </si>
  <si>
    <t>Lily Edgell</t>
  </si>
  <si>
    <t>Penelope Burgin</t>
  </si>
  <si>
    <t>HGGA</t>
  </si>
  <si>
    <t>Harriet Wilkinson</t>
  </si>
  <si>
    <t>Ecco</t>
  </si>
  <si>
    <t>Hazel Owens</t>
  </si>
  <si>
    <t>Fleur Shinn</t>
  </si>
  <si>
    <t>Abby Earnshaw</t>
  </si>
  <si>
    <t>Emily Moore</t>
  </si>
  <si>
    <t>Evie Bruce</t>
  </si>
  <si>
    <t>Lilly Zak</t>
  </si>
  <si>
    <t>Ella Jackson</t>
  </si>
  <si>
    <t>Millie Ryott</t>
  </si>
  <si>
    <t>Angelina Naidjonova</t>
  </si>
  <si>
    <t>Ella Monteith</t>
  </si>
  <si>
    <t>Savannah Walker</t>
  </si>
  <si>
    <t>Darya Manafu</t>
  </si>
  <si>
    <t>Faithe Roberts</t>
  </si>
  <si>
    <t>Isla Neal</t>
  </si>
  <si>
    <t>Violet Wilkinson</t>
  </si>
  <si>
    <t>Esme Thornhill</t>
  </si>
  <si>
    <t>Amelie Grisdale</t>
  </si>
  <si>
    <t>Freya Johnson</t>
  </si>
  <si>
    <t>Eva Cowley</t>
  </si>
  <si>
    <t>Amarah Lycett</t>
  </si>
  <si>
    <t>Violet Greaves</t>
  </si>
  <si>
    <t>Asia Hizam</t>
  </si>
  <si>
    <t>Sofia Stoner</t>
  </si>
  <si>
    <t>Lily Earnshaw</t>
  </si>
  <si>
    <t>Isobel Andrews</t>
  </si>
  <si>
    <t>Carmen Greensmith</t>
  </si>
  <si>
    <t>Emilee Rhodes</t>
  </si>
  <si>
    <t>Isobel Wells</t>
  </si>
  <si>
    <t>Melody Smith-Shiringinyai</t>
  </si>
  <si>
    <t>Yvonne Kazadi</t>
  </si>
  <si>
    <t>Kate Waites</t>
  </si>
  <si>
    <t>Maria Rhodes</t>
  </si>
  <si>
    <t>Lacie Simpson</t>
  </si>
  <si>
    <t>Grace Smith</t>
  </si>
  <si>
    <t>Eleanor Wilkinson</t>
  </si>
  <si>
    <t>Florence Moshiri</t>
  </si>
  <si>
    <t>Kieara Gregory</t>
  </si>
  <si>
    <t>Molly Axon</t>
  </si>
  <si>
    <t>Sheffield All Stars</t>
  </si>
  <si>
    <t>High Green Gymnastics Academy</t>
  </si>
  <si>
    <t>Southern Heat - Sunday 13th October 2024</t>
  </si>
  <si>
    <t>Brumby</t>
  </si>
  <si>
    <t>14's Champions</t>
  </si>
  <si>
    <t>Lilly Gerry</t>
  </si>
  <si>
    <t>Destiny Flynn</t>
  </si>
  <si>
    <t>Daisy-Rae Johnson</t>
  </si>
  <si>
    <t>Violet Allenby</t>
  </si>
  <si>
    <t>Millie Johnstone</t>
  </si>
  <si>
    <t>Esme Jack</t>
  </si>
  <si>
    <t>Alice Whittle</t>
  </si>
  <si>
    <t>Bethany Murr</t>
  </si>
  <si>
    <t>Isabelle Williams</t>
  </si>
  <si>
    <t>Evie Weston </t>
  </si>
  <si>
    <t>Connie Dawson</t>
  </si>
  <si>
    <t>River Goff</t>
  </si>
  <si>
    <t>Annie Holt</t>
  </si>
  <si>
    <t>Harper Deffley</t>
  </si>
  <si>
    <t>Raven Skinner</t>
  </si>
  <si>
    <t>Eva Gee-Gorman</t>
  </si>
  <si>
    <t>Isabella Rose Bainbridge</t>
  </si>
  <si>
    <t>Lily Grimes</t>
  </si>
  <si>
    <t>TSD</t>
  </si>
  <si>
    <t>Ameira Ali</t>
  </si>
  <si>
    <t>Sofia Devine</t>
  </si>
  <si>
    <t>Alice Sanderson</t>
  </si>
  <si>
    <t>Ariah Senior</t>
  </si>
  <si>
    <t>Ashlee Green</t>
  </si>
  <si>
    <t>Alice Spencer</t>
  </si>
  <si>
    <t>Amelia Naylor</t>
  </si>
  <si>
    <t>Stocksbridge</t>
  </si>
  <si>
    <t>Amelia Lucia Awad</t>
  </si>
  <si>
    <t>Hallie Green</t>
  </si>
  <si>
    <t>Sophie Morris</t>
  </si>
  <si>
    <t>Grace Mellor</t>
  </si>
  <si>
    <t>Madalyn Carlow</t>
  </si>
  <si>
    <t>TSD/ Sheffield Performance</t>
  </si>
  <si>
    <t>Samara Morley-Modest</t>
  </si>
  <si>
    <t>Lola Ashton</t>
  </si>
  <si>
    <t>Natalia Davies</t>
  </si>
  <si>
    <t>Shania Doyle</t>
  </si>
  <si>
    <t>Amelia Downie</t>
  </si>
  <si>
    <t>Harper-Rose Drinkwater</t>
  </si>
  <si>
    <t>Emily Rose Clough</t>
  </si>
  <si>
    <t>Olivia Clough</t>
  </si>
  <si>
    <t>Chloe Booth</t>
  </si>
  <si>
    <t>Erin Gibb</t>
  </si>
  <si>
    <t>Lily-Jade Hall</t>
  </si>
  <si>
    <t>Leah Allan</t>
  </si>
  <si>
    <t>Evie Buckley</t>
  </si>
  <si>
    <t>Amelie Methley</t>
  </si>
  <si>
    <t>Amelie Van Der Schans</t>
  </si>
  <si>
    <t>Maisie Hodgson</t>
  </si>
  <si>
    <t>Imogen Blinco</t>
  </si>
  <si>
    <t>Mylie Bunting</t>
  </si>
  <si>
    <t>Sophie Clough</t>
  </si>
  <si>
    <t>Lilly Burlinson</t>
  </si>
  <si>
    <t>Renae Morley-Modest</t>
  </si>
  <si>
    <t xml:space="preserve">High Green Gymnastics Academy </t>
  </si>
  <si>
    <t>Matilda Wade</t>
  </si>
  <si>
    <t>Ellie Marshall</t>
  </si>
  <si>
    <t>Lana Jamal</t>
  </si>
  <si>
    <t>Aimee Field</t>
  </si>
  <si>
    <t>Violet Merrywest</t>
  </si>
  <si>
    <t>Lillie Whitehouse</t>
  </si>
  <si>
    <t>Catherine Savory-Redhead</t>
  </si>
  <si>
    <t>Phoebe Grimes</t>
  </si>
  <si>
    <t>Harriet Lindsey</t>
  </si>
  <si>
    <t>Primrose Kirton</t>
  </si>
  <si>
    <t>Jessica Walls</t>
  </si>
  <si>
    <t>Alexa Thomas</t>
  </si>
  <si>
    <t>Sylvia Rogers-Kay</t>
  </si>
  <si>
    <t>Alena Mujakperuo</t>
  </si>
  <si>
    <t>Hermione Merrywest</t>
  </si>
  <si>
    <t>Harriet Pickering</t>
  </si>
  <si>
    <t>Rose Dixon</t>
  </si>
  <si>
    <t>Stella Gibb</t>
  </si>
  <si>
    <t>Jess Walker</t>
  </si>
  <si>
    <t>Phoebe Evans-Bates</t>
  </si>
  <si>
    <t>Sumaiya Ashfaq</t>
  </si>
  <si>
    <t>Freya Musson</t>
  </si>
  <si>
    <t>Amelia Taylor</t>
  </si>
  <si>
    <t>Ava Hensman</t>
  </si>
  <si>
    <t>Lily Emmett</t>
  </si>
  <si>
    <t>Brooke Sisman</t>
  </si>
  <si>
    <t>Tessa Knowles</t>
  </si>
  <si>
    <t>Lily Axelby</t>
  </si>
  <si>
    <t>Amelia Taheem</t>
  </si>
  <si>
    <t>Ava Osborne</t>
  </si>
  <si>
    <t>Charlotte Batley</t>
  </si>
  <si>
    <t>Ruby Lawrenson</t>
  </si>
  <si>
    <t>Lacey Houghton-Richards</t>
  </si>
  <si>
    <t>Lily Machin</t>
  </si>
  <si>
    <t>Scarlett Shaw</t>
  </si>
  <si>
    <t>Sylvie Whittaker</t>
  </si>
  <si>
    <t>Phoenix</t>
  </si>
  <si>
    <t xml:space="preserve">Gabriella Osborne </t>
  </si>
  <si>
    <t>Madi Marshall</t>
  </si>
  <si>
    <t xml:space="preserve">Olivia Renshaw </t>
  </si>
  <si>
    <t>Evie Halawin</t>
  </si>
  <si>
    <t xml:space="preserve">Liliana Mullings </t>
  </si>
  <si>
    <t xml:space="preserve">Sigha Rae Towers </t>
  </si>
  <si>
    <t>Olivia Braithwaite</t>
  </si>
  <si>
    <t xml:space="preserve">Onanefe Imoneiro </t>
  </si>
  <si>
    <t>Ava Guzha</t>
  </si>
  <si>
    <t>Ava Santos</t>
  </si>
  <si>
    <t>Grace Towey</t>
  </si>
  <si>
    <t>12's - Champions</t>
  </si>
  <si>
    <t xml:space="preserve">Laylah Konyk-Wilson </t>
  </si>
  <si>
    <t>High Green Gymnastics Academy (GUEST)</t>
  </si>
  <si>
    <t>Sara Badini</t>
  </si>
  <si>
    <t xml:space="preserve">Phoenix </t>
  </si>
  <si>
    <t>Nieve Bellamy</t>
  </si>
  <si>
    <t>Mila James</t>
  </si>
  <si>
    <t>Josie Marshall</t>
  </si>
  <si>
    <t>Layla Ahmed</t>
  </si>
  <si>
    <t>Isobel Grisdale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</si>
</sst>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3" x14ac:knownFonts="1">
    <font>
      <sz val="11"/>
      <color theme="1"/>
      <name val="Calibri"/>
      <family val="2"/>
      <scheme val="minor"/>
    </font>
    <font>
      <b/>
      <u/>
      <sz val="16"/>
      <color indexed="8"/>
      <name val="Calibri"/>
      <family val="2"/>
    </font>
    <font>
      <b/>
      <u/>
      <sz val="17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u/>
      <sz val="12"/>
      <color indexed="8"/>
      <name val="Calibri"/>
      <family val="2"/>
    </font>
    <font>
      <b/>
      <u/>
      <sz val="16"/>
      <color indexed="10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b/>
      <u/>
      <sz val="16"/>
      <color indexed="10"/>
      <name val="Calibri"/>
      <family val="2"/>
    </font>
    <font>
      <b/>
      <u/>
      <sz val="16"/>
      <color indexed="17"/>
      <name val="Calibri"/>
      <family val="2"/>
    </font>
    <font>
      <b/>
      <u/>
      <sz val="15"/>
      <color indexed="30"/>
      <name val="Calibri"/>
      <family val="2"/>
    </font>
    <font>
      <b/>
      <u/>
      <sz val="17"/>
      <color indexed="10"/>
      <name val="Times New Roman"/>
      <family val="1"/>
    </font>
    <font>
      <b/>
      <i/>
      <u/>
      <sz val="15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mbria"/>
      <family val="2"/>
      <scheme val="major"/>
    </font>
    <font>
      <b/>
      <sz val="11"/>
      <color rgb="FF00B0F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5"/>
      <color indexed="8"/>
      <name val="Calibri"/>
      <family val="2"/>
    </font>
    <font>
      <b/>
      <u/>
      <sz val="16"/>
      <color theme="1"/>
      <name val="Calibri"/>
      <family val="2"/>
      <scheme val="minor"/>
    </font>
    <font>
      <b/>
      <i/>
      <u/>
      <sz val="16"/>
      <color indexed="8"/>
      <name val="Calibri"/>
      <family val="2"/>
    </font>
    <font>
      <b/>
      <u/>
      <sz val="16"/>
      <color theme="1"/>
      <name val="Calibri"/>
      <family val="2"/>
    </font>
    <font>
      <b/>
      <sz val="12"/>
      <color rgb="FF00B0F0"/>
      <name val="Calibri"/>
      <family val="2"/>
      <scheme val="minor"/>
    </font>
    <font>
      <sz val="12"/>
      <color rgb="FF222222"/>
      <name val="Arial"/>
      <family val="2"/>
    </font>
    <font>
      <sz val="12"/>
      <color rgb="FF242424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u/>
      <sz val="12"/>
      <color rgb="FFFF000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30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31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" applyNumberFormat="0" applyAlignment="0" applyProtection="0"/>
    <xf numFmtId="0" fontId="24" fillId="0" borderId="6" applyNumberFormat="0" applyFill="0" applyAlignment="0" applyProtection="0"/>
    <xf numFmtId="0" fontId="36" fillId="24" borderId="0" applyNumberFormat="0" applyBorder="0" applyAlignment="0" applyProtection="0"/>
    <xf numFmtId="0" fontId="13" fillId="25" borderId="7" applyNumberFormat="0" applyFont="0" applyAlignment="0" applyProtection="0"/>
    <xf numFmtId="0" fontId="25" fillId="20" borderId="8" applyNumberFormat="0" applyAlignment="0" applyProtection="0"/>
    <xf numFmtId="0" fontId="34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>
      <alignment horizontal="center" vertical="center" textRotation="90"/>
    </xf>
    <xf numFmtId="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/>
    <xf numFmtId="1" fontId="4" fillId="2" borderId="0" xfId="0" applyNumberFormat="1" applyFont="1" applyFill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0" fontId="28" fillId="0" borderId="0" xfId="0" applyFont="1"/>
    <xf numFmtId="0" fontId="0" fillId="26" borderId="0" xfId="0" applyFill="1"/>
    <xf numFmtId="0" fontId="29" fillId="0" borderId="0" xfId="0" applyFont="1" applyAlignment="1">
      <alignment horizontal="left" wrapText="1"/>
    </xf>
    <xf numFmtId="2" fontId="30" fillId="0" borderId="0" xfId="0" applyNumberFormat="1" applyFont="1" applyAlignment="1">
      <alignment horizontal="left"/>
    </xf>
    <xf numFmtId="1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2" fontId="29" fillId="0" borderId="0" xfId="0" applyNumberFormat="1" applyFont="1" applyAlignment="1">
      <alignment horizontal="left"/>
    </xf>
    <xf numFmtId="2" fontId="30" fillId="0" borderId="0" xfId="0" applyNumberFormat="1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2" fontId="31" fillId="0" borderId="0" xfId="0" applyNumberFormat="1" applyFont="1" applyAlignment="1">
      <alignment horizontal="left"/>
    </xf>
    <xf numFmtId="0" fontId="32" fillId="0" borderId="0" xfId="0" applyFont="1"/>
    <xf numFmtId="0" fontId="30" fillId="0" borderId="0" xfId="0" applyFont="1"/>
    <xf numFmtId="1" fontId="30" fillId="0" borderId="0" xfId="0" applyNumberFormat="1" applyFont="1"/>
    <xf numFmtId="0" fontId="30" fillId="2" borderId="0" xfId="0" applyFont="1" applyFill="1"/>
    <xf numFmtId="1" fontId="30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0" xfId="0" applyFont="1"/>
    <xf numFmtId="2" fontId="0" fillId="0" borderId="0" xfId="0" applyNumberFormat="1"/>
    <xf numFmtId="0" fontId="31" fillId="0" borderId="0" xfId="0" applyFont="1" applyAlignment="1">
      <alignment horizontal="left"/>
    </xf>
    <xf numFmtId="0" fontId="35" fillId="0" borderId="0" xfId="0" applyFont="1"/>
    <xf numFmtId="2" fontId="30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30" fillId="0" borderId="0" xfId="0" applyNumberFormat="1" applyFont="1" applyAlignment="1">
      <alignment horizontal="center"/>
    </xf>
    <xf numFmtId="0" fontId="27" fillId="0" borderId="0" xfId="0" applyFont="1"/>
    <xf numFmtId="1" fontId="3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39" fillId="0" borderId="0" xfId="0" applyFont="1"/>
    <xf numFmtId="2" fontId="38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0" fillId="0" borderId="0" xfId="0" applyFont="1" applyAlignment="1">
      <alignment horizontal="left"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1" fillId="0" borderId="0" xfId="0" applyFont="1"/>
    <xf numFmtId="0" fontId="30" fillId="0" borderId="0" xfId="0" applyFont="1" applyAlignment="1">
      <alignment horizontal="center"/>
    </xf>
    <xf numFmtId="0" fontId="44" fillId="0" borderId="0" xfId="0" applyFont="1"/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30" fillId="26" borderId="0" xfId="0" applyFont="1" applyFill="1"/>
    <xf numFmtId="0" fontId="31" fillId="26" borderId="0" xfId="0" applyFont="1" applyFill="1"/>
    <xf numFmtId="1" fontId="31" fillId="0" borderId="0" xfId="0" applyNumberFormat="1" applyFont="1" applyAlignment="1">
      <alignment horizontal="center"/>
    </xf>
    <xf numFmtId="0" fontId="38" fillId="0" borderId="0" xfId="0" applyFont="1"/>
    <xf numFmtId="1" fontId="38" fillId="0" borderId="0" xfId="0" applyNumberFormat="1" applyFont="1" applyAlignment="1">
      <alignment horizontal="center" vertical="center"/>
    </xf>
    <xf numFmtId="0" fontId="33" fillId="2" borderId="0" xfId="0" applyFont="1" applyFill="1"/>
    <xf numFmtId="1" fontId="30" fillId="2" borderId="0" xfId="0" applyNumberFormat="1" applyFont="1" applyFill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vertical="center"/>
    </xf>
    <xf numFmtId="1" fontId="31" fillId="0" borderId="0" xfId="0" applyNumberFormat="1" applyFont="1" applyAlignment="1">
      <alignment horizontal="left"/>
    </xf>
    <xf numFmtId="0" fontId="31" fillId="0" borderId="0" xfId="0" applyFont="1" applyAlignment="1">
      <alignment horizontal="center" vertical="center"/>
    </xf>
    <xf numFmtId="2" fontId="30" fillId="35" borderId="0" xfId="0" applyNumberFormat="1" applyFont="1" applyFill="1"/>
    <xf numFmtId="0" fontId="31" fillId="0" borderId="0" xfId="0" applyFont="1" applyAlignment="1">
      <alignment horizontal="left" vertical="center"/>
    </xf>
    <xf numFmtId="2" fontId="27" fillId="0" borderId="0" xfId="0" applyNumberFormat="1" applyFont="1"/>
    <xf numFmtId="0" fontId="38" fillId="2" borderId="0" xfId="0" applyFont="1" applyFill="1"/>
    <xf numFmtId="1" fontId="38" fillId="0" borderId="0" xfId="0" applyNumberFormat="1" applyFont="1" applyAlignment="1">
      <alignment horizontal="center"/>
    </xf>
    <xf numFmtId="2" fontId="31" fillId="0" borderId="0" xfId="0" applyNumberFormat="1" applyFont="1" applyAlignment="1">
      <alignment horizontal="center" vertical="center"/>
    </xf>
    <xf numFmtId="2" fontId="30" fillId="0" borderId="0" xfId="0" applyNumberFormat="1" applyFont="1" applyAlignment="1">
      <alignment horizontal="left" vertical="center"/>
    </xf>
    <xf numFmtId="44" fontId="30" fillId="0" borderId="0" xfId="42" applyFont="1" applyFill="1" applyAlignment="1">
      <alignment horizontal="center" vertical="center"/>
    </xf>
    <xf numFmtId="2" fontId="33" fillId="42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vertical="center" wrapText="1"/>
    </xf>
    <xf numFmtId="0" fontId="33" fillId="38" borderId="0" xfId="0" applyFont="1" applyFill="1" applyAlignment="1">
      <alignment horizontal="left" wrapText="1"/>
    </xf>
    <xf numFmtId="0" fontId="33" fillId="37" borderId="0" xfId="0" applyFont="1" applyFill="1" applyAlignment="1">
      <alignment horizontal="left" wrapText="1"/>
    </xf>
    <xf numFmtId="0" fontId="33" fillId="38" borderId="0" xfId="0" applyFont="1" applyFill="1" applyAlignment="1">
      <alignment horizontal="left"/>
    </xf>
    <xf numFmtId="0" fontId="33" fillId="37" borderId="0" xfId="0" applyFont="1" applyFill="1" applyAlignment="1">
      <alignment horizontal="left"/>
    </xf>
    <xf numFmtId="0" fontId="33" fillId="39" borderId="0" xfId="0" applyFont="1" applyFill="1" applyAlignment="1">
      <alignment horizontal="left"/>
    </xf>
    <xf numFmtId="0" fontId="33" fillId="40" borderId="0" xfId="0" applyFont="1" applyFill="1" applyAlignment="1">
      <alignment horizontal="left"/>
    </xf>
    <xf numFmtId="0" fontId="33" fillId="0" borderId="0" xfId="0" applyFont="1"/>
    <xf numFmtId="0" fontId="33" fillId="42" borderId="0" xfId="0" applyFont="1" applyFill="1" applyAlignment="1">
      <alignment horizontal="left" vertical="center"/>
    </xf>
    <xf numFmtId="0" fontId="33" fillId="42" borderId="0" xfId="0" applyFont="1" applyFill="1" applyAlignment="1">
      <alignment horizontal="left"/>
    </xf>
    <xf numFmtId="0" fontId="46" fillId="42" borderId="0" xfId="0" applyFont="1" applyFill="1" applyAlignment="1">
      <alignment horizontal="left"/>
    </xf>
    <xf numFmtId="2" fontId="30" fillId="42" borderId="0" xfId="0" applyNumberFormat="1" applyFont="1" applyFill="1" applyAlignment="1">
      <alignment horizontal="left" vertical="center"/>
    </xf>
    <xf numFmtId="1" fontId="30" fillId="37" borderId="0" xfId="0" applyNumberFormat="1" applyFont="1" applyFill="1" applyAlignment="1">
      <alignment horizontal="left"/>
    </xf>
    <xf numFmtId="1" fontId="30" fillId="39" borderId="0" xfId="0" applyNumberFormat="1" applyFont="1" applyFill="1" applyAlignment="1">
      <alignment horizontal="left" vertical="center"/>
    </xf>
    <xf numFmtId="2" fontId="30" fillId="40" borderId="0" xfId="0" applyNumberFormat="1" applyFont="1" applyFill="1" applyAlignment="1">
      <alignment horizontal="left" vertical="center"/>
    </xf>
    <xf numFmtId="0" fontId="0" fillId="41" borderId="0" xfId="0" applyFill="1" applyAlignment="1">
      <alignment horizontal="left"/>
    </xf>
    <xf numFmtId="0" fontId="33" fillId="0" borderId="0" xfId="0" applyFont="1" applyAlignment="1">
      <alignment horizontal="left" vertical="center"/>
    </xf>
    <xf numFmtId="0" fontId="33" fillId="41" borderId="0" xfId="0" applyFont="1" applyFill="1" applyAlignment="1">
      <alignment horizontal="left"/>
    </xf>
    <xf numFmtId="1" fontId="30" fillId="41" borderId="0" xfId="0" applyNumberFormat="1" applyFont="1" applyFill="1"/>
    <xf numFmtId="2" fontId="30" fillId="38" borderId="0" xfId="0" applyNumberFormat="1" applyFont="1" applyFill="1" applyAlignment="1">
      <alignment vertical="center"/>
    </xf>
    <xf numFmtId="0" fontId="33" fillId="35" borderId="0" xfId="0" applyFont="1" applyFill="1"/>
    <xf numFmtId="0" fontId="33" fillId="36" borderId="0" xfId="0" applyFont="1" applyFill="1"/>
    <xf numFmtId="0" fontId="33" fillId="37" borderId="0" xfId="0" applyFont="1" applyFill="1"/>
    <xf numFmtId="0" fontId="46" fillId="42" borderId="0" xfId="0" applyFont="1" applyFill="1"/>
    <xf numFmtId="0" fontId="47" fillId="42" borderId="0" xfId="0" applyFont="1" applyFill="1" applyAlignment="1">
      <alignment vertical="center" wrapText="1"/>
    </xf>
    <xf numFmtId="1" fontId="30" fillId="35" borderId="0" xfId="0" applyNumberFormat="1" applyFont="1" applyFill="1" applyAlignment="1">
      <alignment horizontal="left" vertical="center"/>
    </xf>
    <xf numFmtId="1" fontId="30" fillId="36" borderId="0" xfId="0" applyNumberFormat="1" applyFont="1" applyFill="1" applyAlignment="1">
      <alignment horizontal="left"/>
    </xf>
    <xf numFmtId="2" fontId="30" fillId="37" borderId="0" xfId="0" applyNumberFormat="1" applyFont="1" applyFill="1" applyAlignment="1">
      <alignment horizontal="left" vertical="center"/>
    </xf>
    <xf numFmtId="2" fontId="31" fillId="42" borderId="0" xfId="0" applyNumberFormat="1" applyFont="1" applyFill="1" applyAlignment="1">
      <alignment horizontal="left" vertical="center"/>
    </xf>
    <xf numFmtId="1" fontId="33" fillId="35" borderId="0" xfId="0" applyNumberFormat="1" applyFont="1" applyFill="1" applyAlignment="1">
      <alignment horizontal="left" vertical="center"/>
    </xf>
    <xf numFmtId="0" fontId="33" fillId="35" borderId="0" xfId="0" applyFont="1" applyFill="1" applyAlignment="1">
      <alignment horizontal="left"/>
    </xf>
    <xf numFmtId="0" fontId="33" fillId="42" borderId="0" xfId="0" applyFont="1" applyFill="1" applyAlignment="1">
      <alignment horizontal="left" wrapText="1"/>
    </xf>
    <xf numFmtId="0" fontId="45" fillId="0" borderId="0" xfId="0" applyFont="1" applyAlignment="1">
      <alignment horizontal="left" vertical="center" wrapText="1"/>
    </xf>
    <xf numFmtId="0" fontId="30" fillId="38" borderId="0" xfId="0" applyFont="1" applyFill="1" applyAlignment="1">
      <alignment horizontal="left"/>
    </xf>
    <xf numFmtId="0" fontId="49" fillId="38" borderId="0" xfId="0" applyFont="1" applyFill="1" applyAlignment="1">
      <alignment horizontal="left"/>
    </xf>
    <xf numFmtId="0" fontId="33" fillId="36" borderId="0" xfId="0" applyFont="1" applyFill="1" applyAlignment="1">
      <alignment horizontal="left"/>
    </xf>
    <xf numFmtId="0" fontId="49" fillId="36" borderId="0" xfId="0" applyFont="1" applyFill="1" applyAlignment="1">
      <alignment horizontal="left"/>
    </xf>
    <xf numFmtId="1" fontId="30" fillId="35" borderId="0" xfId="0" applyNumberFormat="1" applyFont="1" applyFill="1" applyAlignment="1">
      <alignment horizontal="left"/>
    </xf>
    <xf numFmtId="2" fontId="30" fillId="36" borderId="0" xfId="0" applyNumberFormat="1" applyFont="1" applyFill="1" applyAlignment="1">
      <alignment horizontal="left" vertical="center"/>
    </xf>
    <xf numFmtId="2" fontId="30" fillId="35" borderId="0" xfId="0" applyNumberFormat="1" applyFont="1" applyFill="1" applyAlignment="1">
      <alignment horizontal="left" vertical="center"/>
    </xf>
    <xf numFmtId="0" fontId="45" fillId="38" borderId="0" xfId="0" applyFont="1" applyFill="1" applyAlignment="1">
      <alignment horizontal="left" vertical="center" wrapText="1"/>
    </xf>
    <xf numFmtId="1" fontId="31" fillId="38" borderId="0" xfId="0" applyNumberFormat="1" applyFont="1" applyFill="1" applyAlignment="1">
      <alignment horizontal="left" vertical="center"/>
    </xf>
    <xf numFmtId="0" fontId="31" fillId="41" borderId="0" xfId="0" applyFont="1" applyFill="1" applyAlignment="1">
      <alignment horizontal="left"/>
    </xf>
    <xf numFmtId="0" fontId="33" fillId="38" borderId="0" xfId="0" applyFont="1" applyFill="1" applyAlignment="1">
      <alignment horizontal="left" vertical="center"/>
    </xf>
    <xf numFmtId="1" fontId="30" fillId="38" borderId="0" xfId="0" applyNumberFormat="1" applyFont="1" applyFill="1" applyAlignment="1">
      <alignment horizontal="left" vertical="center"/>
    </xf>
    <xf numFmtId="0" fontId="30" fillId="37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1" fontId="50" fillId="0" borderId="0" xfId="0" applyNumberFormat="1" applyFont="1" applyAlignment="1">
      <alignment horizontal="left"/>
    </xf>
    <xf numFmtId="0" fontId="31" fillId="0" borderId="0" xfId="0" applyFont="1" applyAlignment="1">
      <alignment horizontal="center"/>
    </xf>
    <xf numFmtId="14" fontId="51" fillId="0" borderId="0" xfId="0" applyNumberFormat="1" applyFont="1"/>
    <xf numFmtId="0" fontId="47" fillId="0" borderId="0" xfId="0" applyFont="1" applyAlignment="1">
      <alignment horizontal="left" vertical="top" wrapText="1"/>
    </xf>
    <xf numFmtId="2" fontId="30" fillId="43" borderId="0" xfId="0" applyNumberFormat="1" applyFont="1" applyFill="1" applyAlignment="1">
      <alignment horizontal="left"/>
    </xf>
    <xf numFmtId="1" fontId="30" fillId="43" borderId="0" xfId="0" applyNumberFormat="1" applyFont="1" applyFill="1" applyAlignment="1">
      <alignment horizontal="left"/>
    </xf>
    <xf numFmtId="14" fontId="51" fillId="0" borderId="0" xfId="0" applyNumberFormat="1" applyFont="1" applyAlignment="1">
      <alignment horizontal="right"/>
    </xf>
    <xf numFmtId="14" fontId="51" fillId="0" borderId="0" xfId="0" applyNumberFormat="1" applyFont="1" applyAlignment="1">
      <alignment horizontal="right" vertical="center"/>
    </xf>
    <xf numFmtId="0" fontId="33" fillId="42" borderId="0" xfId="0" applyFont="1" applyFill="1" applyAlignment="1">
      <alignment vertical="center"/>
    </xf>
    <xf numFmtId="0" fontId="47" fillId="42" borderId="0" xfId="0" applyFont="1" applyFill="1" applyAlignment="1">
      <alignment horizontal="left" vertical="center" wrapText="1"/>
    </xf>
    <xf numFmtId="1" fontId="30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0" fillId="43" borderId="0" xfId="0" applyFill="1"/>
    <xf numFmtId="1" fontId="0" fillId="43" borderId="0" xfId="0" applyNumberFormat="1" applyFill="1" applyAlignment="1">
      <alignment horizontal="center" vertical="center"/>
    </xf>
    <xf numFmtId="0" fontId="38" fillId="0" borderId="0" xfId="0" applyFont="1" applyAlignment="1">
      <alignment horizontal="left"/>
    </xf>
    <xf numFmtId="0" fontId="48" fillId="42" borderId="0" xfId="0" applyFont="1" applyFill="1" applyAlignment="1">
      <alignment horizontal="left"/>
    </xf>
    <xf numFmtId="2" fontId="38" fillId="0" borderId="0" xfId="0" applyNumberFormat="1" applyFont="1" applyAlignment="1">
      <alignment horizontal="left"/>
    </xf>
    <xf numFmtId="1" fontId="38" fillId="0" borderId="0" xfId="0" applyNumberFormat="1" applyFont="1" applyAlignment="1">
      <alignment horizontal="left"/>
    </xf>
    <xf numFmtId="0" fontId="49" fillId="40" borderId="0" xfId="0" applyFont="1" applyFill="1" applyAlignment="1">
      <alignment horizontal="left"/>
    </xf>
    <xf numFmtId="0" fontId="38" fillId="0" borderId="0" xfId="0" applyFont="1" applyAlignment="1">
      <alignment horizontal="center"/>
    </xf>
    <xf numFmtId="0" fontId="48" fillId="0" borderId="0" xfId="0" applyFont="1"/>
    <xf numFmtId="0" fontId="48" fillId="35" borderId="0" xfId="0" applyFont="1" applyFill="1" applyAlignment="1">
      <alignment horizontal="left"/>
    </xf>
    <xf numFmtId="0" fontId="40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30" fillId="38" borderId="0" xfId="0" applyNumberFormat="1" applyFont="1" applyFill="1" applyAlignment="1">
      <alignment horizontal="left"/>
    </xf>
    <xf numFmtId="1" fontId="30" fillId="37" borderId="0" xfId="0" applyNumberFormat="1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8" fillId="0" borderId="0" xfId="0" applyFont="1" applyAlignment="1">
      <alignment horizontal="left"/>
    </xf>
    <xf numFmtId="2" fontId="38" fillId="0" borderId="0" xfId="0" applyNumberFormat="1" applyFont="1" applyAlignment="1">
      <alignment horizontal="center"/>
    </xf>
    <xf numFmtId="0" fontId="48" fillId="42" borderId="0" xfId="0" applyFont="1" applyFill="1" applyAlignment="1">
      <alignment horizontal="left" wrapText="1"/>
    </xf>
    <xf numFmtId="2" fontId="31" fillId="43" borderId="0" xfId="0" applyNumberFormat="1" applyFont="1" applyFill="1" applyAlignment="1">
      <alignment horizontal="left"/>
    </xf>
    <xf numFmtId="0" fontId="48" fillId="36" borderId="0" xfId="0" applyFont="1" applyFill="1" applyAlignment="1">
      <alignment horizontal="left"/>
    </xf>
    <xf numFmtId="1" fontId="52" fillId="2" borderId="0" xfId="0" applyNumberFormat="1" applyFont="1" applyFill="1" applyAlignment="1">
      <alignment horizontal="center" vertical="center" textRotation="90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2" fontId="38" fillId="0" borderId="0" xfId="0" applyNumberFormat="1" applyFont="1"/>
    <xf numFmtId="0" fontId="48" fillId="38" borderId="0" xfId="0" applyFont="1" applyFill="1" applyAlignment="1">
      <alignment horizontal="left"/>
    </xf>
    <xf numFmtId="1" fontId="31" fillId="41" borderId="0" xfId="0" applyNumberFormat="1" applyFont="1" applyFill="1" applyAlignment="1">
      <alignment horizontal="center" vertical="center"/>
    </xf>
  </cellXfs>
  <cellStyles count="4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2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 2" xfId="36" xr:uid="{00000000-0005-0000-0000-000023000000}"/>
    <cellStyle name="Normal" xfId="0" builtinId="0"/>
    <cellStyle name="Note 2" xfId="37" xr:uid="{00000000-0005-0000-0000-000025000000}"/>
    <cellStyle name="Output" xfId="38" builtinId="21" customBuiltin="1"/>
    <cellStyle name="Title 2" xfId="39" xr:uid="{00000000-0005-0000-0000-000027000000}"/>
    <cellStyle name="Total" xfId="40" builtinId="25" customBuiltin="1"/>
    <cellStyle name="Warning Text" xfId="41" builtinId="11" customBuiltin="1"/>
  </cellStyles>
  <dxfs count="145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mruColors>
      <color rgb="FF99FFCC"/>
      <color rgb="FFCC99FF"/>
      <color rgb="FF9966FF"/>
      <color rgb="FFFF99FF"/>
      <color rgb="FFFB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Normal="100" workbookViewId="0">
      <selection activeCell="K7" sqref="K7"/>
    </sheetView>
  </sheetViews>
  <sheetFormatPr defaultRowHeight="14.5" x14ac:dyDescent="0.35"/>
  <cols>
    <col min="1" max="1" width="4.1796875" customWidth="1"/>
    <col min="2" max="2" width="24.81640625" customWidth="1"/>
    <col min="3" max="3" width="23.1796875" customWidth="1"/>
    <col min="10" max="10" width="26.54296875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14" ht="21" x14ac:dyDescent="0.4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4" x14ac:dyDescent="0.35">
      <c r="A3" s="2"/>
      <c r="C3" s="1"/>
      <c r="E3" s="7"/>
      <c r="K3" s="12"/>
    </row>
    <row r="4" spans="1:14" x14ac:dyDescent="0.35">
      <c r="A4" s="163" t="s">
        <v>73</v>
      </c>
      <c r="B4" s="163"/>
      <c r="C4" s="163"/>
      <c r="D4" s="163"/>
      <c r="E4" s="163"/>
      <c r="F4" s="163"/>
      <c r="G4" s="163"/>
      <c r="H4" s="163"/>
      <c r="I4" s="163"/>
    </row>
    <row r="5" spans="1:14" x14ac:dyDescent="0.35">
      <c r="A5" s="2"/>
      <c r="C5" s="1"/>
      <c r="E5" s="7"/>
      <c r="K5" s="12"/>
    </row>
    <row r="6" spans="1:14" ht="30" x14ac:dyDescent="0.35">
      <c r="A6" s="160" t="s">
        <v>8</v>
      </c>
      <c r="B6" s="160"/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64" t="s">
        <v>7</v>
      </c>
      <c r="K6" s="164"/>
      <c r="L6" s="8" t="s">
        <v>3</v>
      </c>
      <c r="N6" s="8"/>
    </row>
    <row r="7" spans="1:14" ht="14.5" customHeight="1" x14ac:dyDescent="0.35">
      <c r="A7" s="64">
        <v>1</v>
      </c>
      <c r="B7" s="88" t="s">
        <v>87</v>
      </c>
      <c r="C7" s="87" t="s">
        <v>94</v>
      </c>
      <c r="D7" s="39">
        <v>11.05</v>
      </c>
      <c r="E7" s="25">
        <f>RANK(D7,D$7:D$17)</f>
        <v>5</v>
      </c>
      <c r="F7" s="45">
        <v>8.5</v>
      </c>
      <c r="G7" s="25">
        <f>RANK(F7,F$7:F$17)</f>
        <v>7</v>
      </c>
      <c r="H7" s="45">
        <f>D7+F7</f>
        <v>19.55</v>
      </c>
      <c r="I7" s="137">
        <f>RANK(H7,H$7:H$14)</f>
        <v>7</v>
      </c>
      <c r="J7" s="147"/>
      <c r="K7" s="39"/>
      <c r="L7" s="25" t="e">
        <f>RANK(K7,K$7:K$8)</f>
        <v>#N/A</v>
      </c>
      <c r="N7" s="9"/>
    </row>
    <row r="8" spans="1:14" ht="15.5" x14ac:dyDescent="0.35">
      <c r="A8" s="64">
        <v>2</v>
      </c>
      <c r="B8" s="88" t="s">
        <v>88</v>
      </c>
      <c r="C8" s="87" t="s">
        <v>94</v>
      </c>
      <c r="D8" s="39">
        <v>11.1</v>
      </c>
      <c r="E8" s="25">
        <f t="shared" ref="E8:E14" si="0">RANK(D8,D$7:D$17)</f>
        <v>3</v>
      </c>
      <c r="F8" s="45">
        <v>8.9</v>
      </c>
      <c r="G8" s="25">
        <f t="shared" ref="G8:G14" si="1">RANK(F8,F$7:F$17)</f>
        <v>6</v>
      </c>
      <c r="H8" s="45">
        <f t="shared" ref="H8:H14" si="2">D8+F8</f>
        <v>20</v>
      </c>
      <c r="I8" s="137">
        <f t="shared" ref="I8:I14" si="3">RANK(H8,H$7:H$14)</f>
        <v>5</v>
      </c>
      <c r="J8" s="47"/>
      <c r="K8" s="39"/>
      <c r="L8" s="25"/>
    </row>
    <row r="9" spans="1:14" ht="15.5" x14ac:dyDescent="0.35">
      <c r="A9" s="64">
        <v>3</v>
      </c>
      <c r="B9" s="88" t="s">
        <v>89</v>
      </c>
      <c r="C9" s="87" t="s">
        <v>94</v>
      </c>
      <c r="D9" s="39">
        <v>10.75</v>
      </c>
      <c r="E9" s="25">
        <f t="shared" si="0"/>
        <v>6</v>
      </c>
      <c r="F9" s="45">
        <v>9.1</v>
      </c>
      <c r="G9" s="25">
        <f t="shared" si="1"/>
        <v>5</v>
      </c>
      <c r="H9" s="45">
        <f t="shared" si="2"/>
        <v>19.850000000000001</v>
      </c>
      <c r="I9" s="137">
        <f t="shared" si="3"/>
        <v>6</v>
      </c>
      <c r="J9" s="35"/>
      <c r="K9" s="38"/>
      <c r="L9" s="39"/>
    </row>
    <row r="10" spans="1:14" ht="15.5" x14ac:dyDescent="0.35">
      <c r="A10" s="64">
        <v>4</v>
      </c>
      <c r="B10" s="88" t="s">
        <v>90</v>
      </c>
      <c r="C10" s="87" t="s">
        <v>94</v>
      </c>
      <c r="D10" s="39">
        <v>10.7</v>
      </c>
      <c r="E10" s="25">
        <f t="shared" si="0"/>
        <v>7</v>
      </c>
      <c r="F10" s="45">
        <v>10</v>
      </c>
      <c r="G10" s="25">
        <f t="shared" si="1"/>
        <v>3</v>
      </c>
      <c r="H10" s="45">
        <f t="shared" si="2"/>
        <v>20.7</v>
      </c>
      <c r="I10" s="137">
        <f t="shared" si="3"/>
        <v>3</v>
      </c>
      <c r="J10" s="35"/>
      <c r="K10" s="35"/>
      <c r="L10" s="35"/>
      <c r="M10" s="6"/>
      <c r="N10" s="9"/>
    </row>
    <row r="11" spans="1:14" ht="15.5" x14ac:dyDescent="0.35">
      <c r="A11" s="64">
        <v>5</v>
      </c>
      <c r="B11" s="88" t="s">
        <v>91</v>
      </c>
      <c r="C11" s="87" t="s">
        <v>94</v>
      </c>
      <c r="D11" s="39">
        <v>11.1</v>
      </c>
      <c r="E11" s="25">
        <f t="shared" si="0"/>
        <v>3</v>
      </c>
      <c r="F11" s="45">
        <v>9.5</v>
      </c>
      <c r="G11" s="25">
        <f t="shared" si="1"/>
        <v>4</v>
      </c>
      <c r="H11" s="45">
        <f t="shared" si="2"/>
        <v>20.6</v>
      </c>
      <c r="I11" s="137">
        <f t="shared" si="3"/>
        <v>4</v>
      </c>
      <c r="J11" s="35"/>
      <c r="K11" s="38"/>
      <c r="L11" s="39"/>
    </row>
    <row r="12" spans="1:14" ht="15.5" x14ac:dyDescent="0.35">
      <c r="A12" s="170">
        <v>6</v>
      </c>
      <c r="B12" s="171" t="s">
        <v>92</v>
      </c>
      <c r="C12" s="171" t="s">
        <v>74</v>
      </c>
      <c r="D12" s="52">
        <v>0</v>
      </c>
      <c r="E12" s="155">
        <f t="shared" si="0"/>
        <v>8</v>
      </c>
      <c r="F12" s="172">
        <v>0</v>
      </c>
      <c r="G12" s="155">
        <f t="shared" si="1"/>
        <v>8</v>
      </c>
      <c r="H12" s="172">
        <f t="shared" si="2"/>
        <v>0</v>
      </c>
      <c r="I12" s="137">
        <f t="shared" si="3"/>
        <v>8</v>
      </c>
      <c r="J12" s="35"/>
      <c r="K12" s="38"/>
      <c r="L12" s="39"/>
      <c r="M12" s="6"/>
      <c r="N12" s="9"/>
    </row>
    <row r="13" spans="1:14" ht="15.5" x14ac:dyDescent="0.35">
      <c r="A13" s="64">
        <v>7</v>
      </c>
      <c r="B13" s="88" t="s">
        <v>93</v>
      </c>
      <c r="C13" s="88" t="s">
        <v>74</v>
      </c>
      <c r="D13" s="39">
        <v>12.5</v>
      </c>
      <c r="E13" s="25">
        <f t="shared" si="0"/>
        <v>1</v>
      </c>
      <c r="F13" s="45">
        <v>11.1</v>
      </c>
      <c r="G13" s="25">
        <f t="shared" si="1"/>
        <v>1</v>
      </c>
      <c r="H13" s="45">
        <f t="shared" si="2"/>
        <v>23.6</v>
      </c>
      <c r="I13" s="137">
        <f t="shared" si="3"/>
        <v>1</v>
      </c>
      <c r="J13" s="62"/>
      <c r="K13" s="38"/>
      <c r="L13" s="39"/>
      <c r="M13" s="6"/>
      <c r="N13" s="9"/>
    </row>
    <row r="14" spans="1:14" ht="15.5" x14ac:dyDescent="0.35">
      <c r="A14" s="64">
        <v>8</v>
      </c>
      <c r="B14" s="89" t="s">
        <v>172</v>
      </c>
      <c r="C14" s="90" t="s">
        <v>167</v>
      </c>
      <c r="D14" s="39">
        <v>11.65</v>
      </c>
      <c r="E14" s="25">
        <f t="shared" si="0"/>
        <v>2</v>
      </c>
      <c r="F14" s="45">
        <v>10.5</v>
      </c>
      <c r="G14" s="25">
        <f t="shared" si="1"/>
        <v>2</v>
      </c>
      <c r="H14" s="45">
        <f t="shared" si="2"/>
        <v>22.15</v>
      </c>
      <c r="I14" s="137">
        <f t="shared" si="3"/>
        <v>2</v>
      </c>
      <c r="J14" s="62"/>
      <c r="K14" s="38"/>
      <c r="L14" s="39"/>
      <c r="M14" s="6"/>
      <c r="N14" s="9"/>
    </row>
    <row r="15" spans="1:14" ht="15.5" x14ac:dyDescent="0.35">
      <c r="A15" s="64"/>
      <c r="D15" s="39"/>
      <c r="E15" s="25"/>
      <c r="F15" s="45"/>
      <c r="G15" s="25"/>
      <c r="H15" s="45"/>
      <c r="I15" s="137"/>
      <c r="J15" s="62"/>
      <c r="K15" s="38"/>
      <c r="L15" s="39"/>
      <c r="M15" s="6"/>
      <c r="N15" s="9"/>
    </row>
    <row r="16" spans="1:14" ht="15.5" x14ac:dyDescent="0.35">
      <c r="A16" s="64"/>
      <c r="D16" s="39"/>
      <c r="E16" s="25"/>
      <c r="F16" s="45"/>
      <c r="G16" s="25"/>
      <c r="H16" s="45"/>
      <c r="I16" s="137"/>
      <c r="J16" s="44"/>
      <c r="K16" s="9"/>
      <c r="L16" s="6"/>
      <c r="M16" s="6"/>
      <c r="N16" s="9"/>
    </row>
    <row r="17" spans="1:14" ht="15.5" x14ac:dyDescent="0.35">
      <c r="A17" s="64"/>
      <c r="D17" s="39"/>
      <c r="E17" s="25"/>
      <c r="F17" s="45"/>
      <c r="G17" s="25"/>
      <c r="H17" s="45"/>
      <c r="I17" s="137"/>
      <c r="J17" s="44"/>
      <c r="K17" s="9"/>
      <c r="L17" s="6"/>
      <c r="M17" s="6"/>
      <c r="N17" s="9"/>
    </row>
    <row r="18" spans="1:14" x14ac:dyDescent="0.35">
      <c r="K18" s="9"/>
      <c r="L18" s="6"/>
      <c r="M18" s="6"/>
      <c r="N18" s="9"/>
    </row>
    <row r="19" spans="1:14" x14ac:dyDescent="0.35">
      <c r="K19" s="9"/>
      <c r="L19" s="6"/>
      <c r="M19" s="6"/>
      <c r="N19" s="9"/>
    </row>
    <row r="20" spans="1:14" x14ac:dyDescent="0.35">
      <c r="M20" s="6"/>
      <c r="N20" s="9"/>
    </row>
  </sheetData>
  <mergeCells count="5">
    <mergeCell ref="A6:B6"/>
    <mergeCell ref="A1:I1"/>
    <mergeCell ref="A2:I2"/>
    <mergeCell ref="A4:I4"/>
    <mergeCell ref="J6:K6"/>
  </mergeCells>
  <phoneticPr fontId="0" type="noConversion"/>
  <conditionalFormatting sqref="E7:E17 G7:G17 I7:I17">
    <cfRule type="cellIs" dxfId="144" priority="13" stopIfTrue="1" operator="equal">
      <formula>3</formula>
    </cfRule>
    <cfRule type="cellIs" dxfId="143" priority="14" stopIfTrue="1" operator="equal">
      <formula>2</formula>
    </cfRule>
    <cfRule type="cellIs" dxfId="142" priority="15" stopIfTrue="1" operator="equal">
      <formula>1</formula>
    </cfRule>
  </conditionalFormatting>
  <conditionalFormatting sqref="L7:L8">
    <cfRule type="cellIs" dxfId="141" priority="1" stopIfTrue="1" operator="equal">
      <formula>3</formula>
    </cfRule>
    <cfRule type="cellIs" dxfId="140" priority="2" stopIfTrue="1" operator="equal">
      <formula>2</formula>
    </cfRule>
    <cfRule type="cellIs" dxfId="139" priority="3" stopIfTrue="1" operator="equal">
      <formula>1</formula>
    </cfRule>
  </conditionalFormatting>
  <pageMargins left="0.75" right="0.75" top="1" bottom="1" header="0.5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zoomScale="90" zoomScaleNormal="100" workbookViewId="0">
      <selection activeCell="D18" sqref="D18"/>
    </sheetView>
  </sheetViews>
  <sheetFormatPr defaultRowHeight="14.5" x14ac:dyDescent="0.35"/>
  <cols>
    <col min="1" max="1" width="5.26953125" style="1" customWidth="1"/>
    <col min="2" max="2" width="19.453125" customWidth="1"/>
    <col min="3" max="3" width="30.81640625" style="1" customWidth="1"/>
    <col min="4" max="4" width="9.453125" customWidth="1"/>
    <col min="5" max="5" width="6" style="7" customWidth="1"/>
    <col min="6" max="6" width="9.453125" customWidth="1"/>
    <col min="7" max="7" width="5.54296875" customWidth="1"/>
    <col min="8" max="8" width="10.54296875" customWidth="1"/>
    <col min="9" max="9" width="4.54296875" customWidth="1"/>
    <col min="10" max="10" width="1.54296875" customWidth="1"/>
    <col min="11" max="11" width="12.54296875" style="12" customWidth="1"/>
    <col min="12" max="12" width="9.453125" customWidth="1"/>
    <col min="13" max="13" width="15.453125" customWidth="1"/>
    <col min="14" max="14" width="6.08984375" customWidth="1"/>
  </cols>
  <sheetData>
    <row r="1" spans="1:17" ht="21" x14ac:dyDescent="0.4">
      <c r="B1" s="161" t="s">
        <v>5</v>
      </c>
      <c r="C1" s="161"/>
      <c r="D1" s="161"/>
      <c r="E1" s="161"/>
      <c r="F1" s="161"/>
      <c r="G1" s="161"/>
      <c r="H1" s="161"/>
      <c r="I1" s="161"/>
      <c r="J1" s="161"/>
      <c r="K1"/>
    </row>
    <row r="2" spans="1:17" ht="21" x14ac:dyDescent="0.4">
      <c r="A2" s="162" t="s">
        <v>17</v>
      </c>
      <c r="B2" s="162"/>
      <c r="C2" s="162"/>
      <c r="D2" s="162"/>
      <c r="E2" s="162"/>
      <c r="F2" s="162"/>
      <c r="G2" s="162"/>
      <c r="H2" s="162"/>
      <c r="I2" s="30"/>
      <c r="J2" s="31"/>
      <c r="K2" s="31"/>
      <c r="L2" s="31"/>
      <c r="M2" s="31"/>
      <c r="N2" s="31"/>
    </row>
    <row r="3" spans="1:17" ht="9.75" customHeight="1" x14ac:dyDescent="0.35">
      <c r="A3" s="2"/>
    </row>
    <row r="4" spans="1:17" x14ac:dyDescent="0.35">
      <c r="A4" s="163" t="s">
        <v>73</v>
      </c>
      <c r="B4" s="163"/>
      <c r="C4" s="163"/>
      <c r="D4" s="163"/>
      <c r="E4" s="163"/>
      <c r="F4" s="163"/>
      <c r="G4" s="163"/>
      <c r="H4" s="163"/>
      <c r="I4" s="163"/>
      <c r="K4"/>
    </row>
    <row r="5" spans="1:17" ht="12.75" customHeight="1" x14ac:dyDescent="0.35">
      <c r="A5" s="2"/>
    </row>
    <row r="6" spans="1:17" ht="30" x14ac:dyDescent="0.35">
      <c r="A6" s="160" t="s">
        <v>8</v>
      </c>
      <c r="B6" s="160"/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K6" s="164" t="s">
        <v>7</v>
      </c>
      <c r="L6" s="167"/>
      <c r="M6" s="167"/>
      <c r="N6" s="8" t="s">
        <v>3</v>
      </c>
    </row>
    <row r="7" spans="1:17" ht="15.5" x14ac:dyDescent="0.35">
      <c r="A7" s="59">
        <v>9</v>
      </c>
      <c r="B7" s="93" t="s">
        <v>95</v>
      </c>
      <c r="C7" s="91" t="s">
        <v>74</v>
      </c>
      <c r="D7" s="24">
        <v>11.7</v>
      </c>
      <c r="E7" s="25">
        <f>RANK(D7,D$7:D$22)</f>
        <v>2</v>
      </c>
      <c r="F7" s="24">
        <v>11.2</v>
      </c>
      <c r="G7" s="25">
        <f>RANK(F7,F$7:F$22)</f>
        <v>5</v>
      </c>
      <c r="H7" s="24">
        <f>D7+F7</f>
        <v>22.9</v>
      </c>
      <c r="I7" s="25">
        <f>RANK(H7,H$7:H$22)</f>
        <v>3</v>
      </c>
      <c r="J7" s="35"/>
      <c r="K7" s="165" t="s">
        <v>74</v>
      </c>
      <c r="L7" s="165"/>
      <c r="M7" s="39" cm="1">
        <f t="array" ref="M7">SUM(LARGE(H7:H10,{1,2,3}))</f>
        <v>67.900000000000006</v>
      </c>
      <c r="N7" s="25">
        <f>RANK(M7,M$7:M$8)</f>
        <v>2</v>
      </c>
      <c r="P7" s="42"/>
    </row>
    <row r="8" spans="1:17" ht="15.5" x14ac:dyDescent="0.35">
      <c r="A8" s="59">
        <v>10</v>
      </c>
      <c r="B8" s="93" t="s">
        <v>96</v>
      </c>
      <c r="C8" s="91" t="s">
        <v>74</v>
      </c>
      <c r="D8" s="24">
        <v>11.35</v>
      </c>
      <c r="E8" s="25">
        <f>RANK(D8,D$7:D$22)</f>
        <v>5</v>
      </c>
      <c r="F8" s="24">
        <v>11.5</v>
      </c>
      <c r="G8" s="25">
        <f>RANK(F8,F$7:F$22)</f>
        <v>2</v>
      </c>
      <c r="H8" s="24">
        <f>D8+F8</f>
        <v>22.85</v>
      </c>
      <c r="I8" s="25">
        <f>RANK(H8,H$7:H$22)</f>
        <v>5</v>
      </c>
      <c r="J8" s="35"/>
      <c r="K8" s="166" t="s">
        <v>102</v>
      </c>
      <c r="L8" s="166"/>
      <c r="M8" s="39" cm="1">
        <f t="array" ref="M8">SUM(LARGE(H11:H13,{1,2,3}))</f>
        <v>68.300000000000011</v>
      </c>
      <c r="N8" s="25">
        <f>RANK(M8,M$7:M$8)</f>
        <v>1</v>
      </c>
      <c r="P8" s="42"/>
      <c r="Q8" s="42"/>
    </row>
    <row r="9" spans="1:17" s="34" customFormat="1" ht="15.5" x14ac:dyDescent="0.35">
      <c r="A9" s="59">
        <v>11</v>
      </c>
      <c r="B9" s="93" t="s">
        <v>97</v>
      </c>
      <c r="C9" s="91" t="s">
        <v>74</v>
      </c>
      <c r="D9" s="24">
        <v>11.15</v>
      </c>
      <c r="E9" s="25">
        <f>RANK(D9,D$7:D$22)</f>
        <v>7</v>
      </c>
      <c r="F9" s="24">
        <v>11</v>
      </c>
      <c r="G9" s="25">
        <f>RANK(F9,F$7:F$22)</f>
        <v>8</v>
      </c>
      <c r="H9" s="24">
        <f>D9+F9</f>
        <v>22.15</v>
      </c>
      <c r="I9" s="25">
        <f>RANK(H9,H$7:H$22)</f>
        <v>8</v>
      </c>
      <c r="J9" s="60"/>
      <c r="K9" s="61"/>
      <c r="L9" s="39"/>
      <c r="M9" s="35"/>
      <c r="N9" s="38"/>
    </row>
    <row r="10" spans="1:17" ht="15.5" x14ac:dyDescent="0.35">
      <c r="A10" s="59">
        <v>12</v>
      </c>
      <c r="B10" s="93" t="s">
        <v>98</v>
      </c>
      <c r="C10" s="91" t="s">
        <v>74</v>
      </c>
      <c r="D10" s="24">
        <v>11.1</v>
      </c>
      <c r="E10" s="25">
        <f>RANK(D10,D$7:D$22)</f>
        <v>9</v>
      </c>
      <c r="F10" s="24">
        <v>9.9499999999999993</v>
      </c>
      <c r="G10" s="25">
        <f>RANK(F10,F$7:F$22)</f>
        <v>12</v>
      </c>
      <c r="H10" s="24">
        <f>D10+F10</f>
        <v>21.049999999999997</v>
      </c>
      <c r="I10" s="25">
        <f>RANK(H10,H$7:H$22)</f>
        <v>12</v>
      </c>
      <c r="J10" s="35"/>
      <c r="K10" s="35"/>
      <c r="L10" s="35"/>
      <c r="M10" s="62"/>
      <c r="N10" s="35"/>
    </row>
    <row r="11" spans="1:17" ht="15.5" x14ac:dyDescent="0.35">
      <c r="A11" s="59">
        <v>13</v>
      </c>
      <c r="B11" s="94" t="s">
        <v>99</v>
      </c>
      <c r="C11" s="92" t="s">
        <v>102</v>
      </c>
      <c r="D11" s="24">
        <v>11.65</v>
      </c>
      <c r="E11" s="25">
        <f>RANK(D11,D$7:D$22)</f>
        <v>4</v>
      </c>
      <c r="F11" s="24">
        <v>11.4</v>
      </c>
      <c r="G11" s="25">
        <f>RANK(F11,F$7:F$22)</f>
        <v>3</v>
      </c>
      <c r="H11" s="24">
        <f>D11+F11</f>
        <v>23.05</v>
      </c>
      <c r="I11" s="25">
        <f>RANK(H11,H$7:H$22)</f>
        <v>1</v>
      </c>
      <c r="J11" s="35"/>
      <c r="K11" s="38"/>
      <c r="L11" s="39"/>
      <c r="M11" s="62"/>
      <c r="N11" s="38"/>
    </row>
    <row r="12" spans="1:17" ht="15.5" x14ac:dyDescent="0.35">
      <c r="A12" s="59">
        <v>14</v>
      </c>
      <c r="B12" s="94" t="s">
        <v>100</v>
      </c>
      <c r="C12" s="92" t="s">
        <v>102</v>
      </c>
      <c r="D12" s="24">
        <v>11.15</v>
      </c>
      <c r="E12" s="25">
        <f>RANK(D12,D$7:D$22)</f>
        <v>7</v>
      </c>
      <c r="F12" s="24">
        <v>11.2</v>
      </c>
      <c r="G12" s="25">
        <f>RANK(F12,F$7:F$22)</f>
        <v>5</v>
      </c>
      <c r="H12" s="24">
        <f>D12+F12</f>
        <v>22.35</v>
      </c>
      <c r="I12" s="25">
        <f>RANK(H12,H$7:H$22)</f>
        <v>7</v>
      </c>
      <c r="J12" s="35"/>
      <c r="K12" s="38"/>
      <c r="L12" s="39"/>
      <c r="M12" s="62"/>
      <c r="N12" s="38"/>
    </row>
    <row r="13" spans="1:17" ht="15.5" x14ac:dyDescent="0.35">
      <c r="A13" s="59">
        <v>15</v>
      </c>
      <c r="B13" s="94" t="s">
        <v>101</v>
      </c>
      <c r="C13" s="92" t="s">
        <v>102</v>
      </c>
      <c r="D13" s="24">
        <v>11.2</v>
      </c>
      <c r="E13" s="25">
        <f>RANK(D13,D$7:D$22)</f>
        <v>6</v>
      </c>
      <c r="F13" s="24">
        <v>11.7</v>
      </c>
      <c r="G13" s="25">
        <f>RANK(F13,F$7:F$22)</f>
        <v>1</v>
      </c>
      <c r="H13" s="24">
        <f>D13+F13</f>
        <v>22.9</v>
      </c>
      <c r="I13" s="25">
        <f>RANK(H13,H$7:H$22)</f>
        <v>3</v>
      </c>
      <c r="J13" s="35"/>
      <c r="K13" s="38"/>
      <c r="L13" s="39"/>
    </row>
    <row r="14" spans="1:17" ht="15.5" x14ac:dyDescent="0.35">
      <c r="A14" s="59">
        <v>16</v>
      </c>
      <c r="B14" s="88" t="s">
        <v>28</v>
      </c>
      <c r="C14" s="87" t="s">
        <v>71</v>
      </c>
      <c r="D14" s="24">
        <v>11.8</v>
      </c>
      <c r="E14" s="25">
        <f>RANK(D14,D$7:D$22)</f>
        <v>1</v>
      </c>
      <c r="F14" s="24">
        <v>11.25</v>
      </c>
      <c r="G14" s="25">
        <f>RANK(F14,F$7:F$22)</f>
        <v>4</v>
      </c>
      <c r="H14" s="24">
        <f>D14+F14</f>
        <v>23.05</v>
      </c>
      <c r="I14" s="25">
        <f>RANK(H14,H$7:H$22)</f>
        <v>1</v>
      </c>
      <c r="J14" s="35"/>
      <c r="K14" s="38"/>
      <c r="L14" s="39"/>
    </row>
    <row r="15" spans="1:17" ht="15.5" x14ac:dyDescent="0.35">
      <c r="A15" s="59">
        <v>17</v>
      </c>
      <c r="B15" s="88" t="s">
        <v>103</v>
      </c>
      <c r="C15" s="87" t="s">
        <v>94</v>
      </c>
      <c r="D15" s="24">
        <v>11</v>
      </c>
      <c r="E15" s="25">
        <f>RANK(D15,D$7:D$22)</f>
        <v>11</v>
      </c>
      <c r="F15" s="24">
        <v>10.3</v>
      </c>
      <c r="G15" s="25">
        <f>RANK(F15,F$7:F$22)</f>
        <v>11</v>
      </c>
      <c r="H15" s="24">
        <f>D15+F15</f>
        <v>21.3</v>
      </c>
      <c r="I15" s="25">
        <f>RANK(H15,H$7:H$22)</f>
        <v>11</v>
      </c>
      <c r="J15" s="35"/>
      <c r="K15"/>
    </row>
    <row r="16" spans="1:17" ht="15.5" x14ac:dyDescent="0.35">
      <c r="A16" s="59">
        <v>18</v>
      </c>
      <c r="B16" s="88" t="s">
        <v>104</v>
      </c>
      <c r="C16" s="87" t="s">
        <v>94</v>
      </c>
      <c r="D16" s="24">
        <v>11.1</v>
      </c>
      <c r="E16" s="25">
        <f>RANK(D16,D$7:D$22)</f>
        <v>9</v>
      </c>
      <c r="F16" s="24">
        <v>10.8</v>
      </c>
      <c r="G16" s="25">
        <f>RANK(F16,F$7:F$22)</f>
        <v>9</v>
      </c>
      <c r="H16" s="24">
        <f>D16+F16</f>
        <v>21.9</v>
      </c>
      <c r="I16" s="25">
        <f>RANK(H16,H$7:H$22)</f>
        <v>9</v>
      </c>
      <c r="K16"/>
    </row>
    <row r="17" spans="1:14" ht="15.5" x14ac:dyDescent="0.35">
      <c r="A17" s="59">
        <v>19</v>
      </c>
      <c r="B17" s="88" t="s">
        <v>105</v>
      </c>
      <c r="C17" s="87" t="s">
        <v>94</v>
      </c>
      <c r="D17" s="24">
        <v>11.7</v>
      </c>
      <c r="E17" s="25">
        <f>RANK(D17,D$7:D$22)</f>
        <v>2</v>
      </c>
      <c r="F17" s="24">
        <v>11.1</v>
      </c>
      <c r="G17" s="25">
        <f>RANK(F17,F$7:F$22)</f>
        <v>7</v>
      </c>
      <c r="H17" s="24">
        <f>D17+F17</f>
        <v>22.799999999999997</v>
      </c>
      <c r="I17" s="25">
        <f>RANK(H17,H$7:H$22)</f>
        <v>6</v>
      </c>
      <c r="K17"/>
    </row>
    <row r="18" spans="1:14" ht="15.5" x14ac:dyDescent="0.35">
      <c r="A18" s="59">
        <v>22</v>
      </c>
      <c r="B18" s="89" t="s">
        <v>168</v>
      </c>
      <c r="C18" s="90" t="s">
        <v>167</v>
      </c>
      <c r="D18" s="24">
        <v>10.9</v>
      </c>
      <c r="E18" s="25">
        <f>RANK(D18,D$7:D$22)</f>
        <v>12</v>
      </c>
      <c r="F18" s="24">
        <v>10.75</v>
      </c>
      <c r="G18" s="25">
        <f>RANK(F18,F$7:F$22)</f>
        <v>10</v>
      </c>
      <c r="H18" s="24">
        <f>D18+F18</f>
        <v>21.65</v>
      </c>
      <c r="I18" s="25">
        <f>RANK(H18,H$7:H$22)</f>
        <v>10</v>
      </c>
      <c r="K18"/>
    </row>
    <row r="19" spans="1:14" ht="15.5" x14ac:dyDescent="0.35">
      <c r="A19" s="59"/>
      <c r="D19" s="24"/>
      <c r="E19" s="25"/>
      <c r="F19" s="24"/>
      <c r="G19" s="25"/>
      <c r="H19" s="24"/>
      <c r="I19" s="25"/>
      <c r="K19" s="9"/>
      <c r="L19" s="6"/>
      <c r="N19" s="9"/>
    </row>
    <row r="20" spans="1:14" ht="15.5" x14ac:dyDescent="0.35">
      <c r="A20" s="59"/>
      <c r="D20" s="24"/>
      <c r="E20" s="25"/>
      <c r="F20" s="24"/>
      <c r="G20" s="25"/>
      <c r="H20" s="24"/>
      <c r="I20" s="25"/>
      <c r="K20" s="9"/>
      <c r="L20" s="6"/>
      <c r="N20" s="9"/>
    </row>
    <row r="21" spans="1:14" ht="15.5" x14ac:dyDescent="0.35">
      <c r="A21" s="59"/>
      <c r="D21" s="24"/>
      <c r="E21" s="25"/>
      <c r="F21" s="24"/>
      <c r="G21" s="25"/>
      <c r="H21" s="24"/>
      <c r="I21" s="25"/>
      <c r="K21" s="9"/>
      <c r="L21" s="6"/>
      <c r="N21" s="9"/>
    </row>
    <row r="22" spans="1:14" ht="15.5" x14ac:dyDescent="0.35">
      <c r="A22" s="59"/>
      <c r="D22" s="24"/>
      <c r="E22" s="25"/>
      <c r="F22" s="24"/>
      <c r="G22" s="25"/>
      <c r="H22" s="24"/>
      <c r="I22" s="25"/>
      <c r="K22" s="9"/>
      <c r="L22" s="6"/>
      <c r="N22" s="9"/>
    </row>
    <row r="23" spans="1:14" x14ac:dyDescent="0.35">
      <c r="A23" s="3"/>
      <c r="B23" s="4"/>
      <c r="C23" s="11"/>
      <c r="D23" s="6"/>
      <c r="E23" s="9"/>
      <c r="F23" s="6"/>
      <c r="G23" s="9"/>
      <c r="H23" s="6"/>
      <c r="I23" s="9"/>
      <c r="K23" s="9"/>
      <c r="L23" s="6"/>
      <c r="N23" s="9"/>
    </row>
    <row r="24" spans="1:14" x14ac:dyDescent="0.35">
      <c r="A24" s="3"/>
      <c r="B24" s="4"/>
      <c r="C24" s="11"/>
      <c r="D24" s="6"/>
      <c r="E24" s="9"/>
      <c r="F24" s="6"/>
      <c r="G24" s="9"/>
      <c r="H24" s="6"/>
      <c r="I24" s="9"/>
    </row>
  </sheetData>
  <mergeCells count="7">
    <mergeCell ref="B1:J1"/>
    <mergeCell ref="K7:L7"/>
    <mergeCell ref="K8:L8"/>
    <mergeCell ref="K6:M6"/>
    <mergeCell ref="A6:B6"/>
    <mergeCell ref="A2:H2"/>
    <mergeCell ref="A4:I4"/>
  </mergeCells>
  <phoneticPr fontId="0" type="noConversion"/>
  <conditionalFormatting sqref="I7:I18 G7:G18 E7:E18">
    <cfRule type="cellIs" dxfId="138" priority="1" operator="between">
      <formula>6</formula>
      <formula>6</formula>
    </cfRule>
    <cfRule type="cellIs" dxfId="137" priority="2" operator="between">
      <formula>5</formula>
      <formula>5</formula>
    </cfRule>
    <cfRule type="cellIs" dxfId="136" priority="3" operator="between">
      <formula>4</formula>
      <formula>4</formula>
    </cfRule>
  </conditionalFormatting>
  <conditionalFormatting sqref="N7:N8 I7:I22 G7:G22 E7:E22">
    <cfRule type="cellIs" dxfId="135" priority="13" stopIfTrue="1" operator="equal">
      <formula>3</formula>
    </cfRule>
  </conditionalFormatting>
  <conditionalFormatting sqref="N7:N8 I7:I22 G7:G22 E7:E22">
    <cfRule type="cellIs" dxfId="134" priority="14" stopIfTrue="1" operator="equal">
      <formula>2</formula>
    </cfRule>
    <cfRule type="cellIs" dxfId="133" priority="15" stopIfTrue="1" operator="equal">
      <formula>1</formula>
    </cfRule>
  </conditionalFormatting>
  <printOptions horizontalCentered="1"/>
  <pageMargins left="0.31496062992125984" right="0.19685039370078741" top="0.74803149606299213" bottom="0.74803149606299213" header="0.31496062992125984" footer="0.31496062992125984"/>
  <pageSetup paperSize="9" scale="9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zoomScaleNormal="100" workbookViewId="0">
      <selection activeCell="G18" sqref="G18"/>
    </sheetView>
  </sheetViews>
  <sheetFormatPr defaultRowHeight="14.5" x14ac:dyDescent="0.35"/>
  <cols>
    <col min="1" max="1" width="3.54296875" style="1" customWidth="1"/>
    <col min="2" max="2" width="26.54296875" customWidth="1"/>
    <col min="3" max="3" width="36.8164062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10.81640625" style="12" customWidth="1"/>
    <col min="12" max="12" width="9.453125" customWidth="1"/>
    <col min="13" max="13" width="14.1796875" customWidth="1"/>
    <col min="14" max="14" width="8.453125" bestFit="1" customWidth="1"/>
  </cols>
  <sheetData>
    <row r="1" spans="1:15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5" ht="21" x14ac:dyDescent="0.4">
      <c r="A2" s="162" t="s">
        <v>16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5" ht="9.75" customHeight="1" x14ac:dyDescent="0.35">
      <c r="A3" s="2"/>
    </row>
    <row r="4" spans="1:15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5" ht="12.75" customHeight="1" x14ac:dyDescent="0.35">
      <c r="A5" s="2"/>
    </row>
    <row r="6" spans="1:15" ht="30" x14ac:dyDescent="0.5">
      <c r="B6" s="57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K6" s="164" t="s">
        <v>7</v>
      </c>
      <c r="L6" s="167"/>
      <c r="M6" s="167"/>
      <c r="N6" s="8" t="s">
        <v>3</v>
      </c>
    </row>
    <row r="7" spans="1:15" ht="15.5" x14ac:dyDescent="0.35">
      <c r="A7" s="64">
        <v>23</v>
      </c>
      <c r="B7" s="95" t="s">
        <v>176</v>
      </c>
      <c r="C7" s="95" t="s">
        <v>71</v>
      </c>
      <c r="D7" s="27">
        <v>12.6</v>
      </c>
      <c r="E7" s="25">
        <f t="shared" ref="E7:E16" si="0">RANK(D7,D$7:D$16)</f>
        <v>3</v>
      </c>
      <c r="F7" s="27">
        <v>12.4</v>
      </c>
      <c r="G7" s="25">
        <f t="shared" ref="G7:G16" si="1">RANK(F7,F$7:F$16)</f>
        <v>3</v>
      </c>
      <c r="H7" s="27">
        <f>D7+F7</f>
        <v>25</v>
      </c>
      <c r="I7" s="25">
        <f t="shared" ref="I7:I16" si="2">RANK(H7,H$7:H$16)</f>
        <v>3</v>
      </c>
      <c r="J7" s="41"/>
      <c r="K7" s="38"/>
      <c r="L7" s="103" t="s">
        <v>27</v>
      </c>
      <c r="M7" s="39" cm="1">
        <f t="array" ref="M7">SUM(LARGE(H7:H9,{1,2,3}))</f>
        <v>75.849999999999994</v>
      </c>
      <c r="N7" s="25">
        <f>RANK(M7,M$7:M$8)</f>
        <v>1</v>
      </c>
      <c r="O7" s="42"/>
    </row>
    <row r="8" spans="1:15" ht="15.5" x14ac:dyDescent="0.35">
      <c r="A8" s="64">
        <v>24</v>
      </c>
      <c r="B8" s="95" t="s">
        <v>177</v>
      </c>
      <c r="C8" s="95" t="s">
        <v>71</v>
      </c>
      <c r="D8" s="27">
        <v>12.85</v>
      </c>
      <c r="E8" s="25">
        <f t="shared" si="0"/>
        <v>1</v>
      </c>
      <c r="F8" s="27">
        <v>12.3</v>
      </c>
      <c r="G8" s="25">
        <f t="shared" si="1"/>
        <v>4</v>
      </c>
      <c r="H8" s="27">
        <f t="shared" ref="H8:H15" si="3">D8+F8</f>
        <v>25.15</v>
      </c>
      <c r="I8" s="25">
        <f t="shared" si="2"/>
        <v>2</v>
      </c>
      <c r="J8" s="41"/>
      <c r="K8" s="38"/>
      <c r="L8" s="104" t="s">
        <v>30</v>
      </c>
      <c r="M8" s="39" cm="1">
        <f t="array" ref="M8">SUM(LARGE(H10:H12,{1,2,3}))</f>
        <v>69.95</v>
      </c>
      <c r="N8" s="25">
        <f>RANK(M8,M$7:M$8)</f>
        <v>2</v>
      </c>
      <c r="O8" s="42"/>
    </row>
    <row r="9" spans="1:15" ht="15.5" x14ac:dyDescent="0.35">
      <c r="A9" s="64">
        <v>26</v>
      </c>
      <c r="B9" s="95" t="s">
        <v>178</v>
      </c>
      <c r="C9" s="95" t="s">
        <v>71</v>
      </c>
      <c r="D9" s="27">
        <v>12.7</v>
      </c>
      <c r="E9" s="25">
        <f t="shared" si="0"/>
        <v>2</v>
      </c>
      <c r="F9" s="27">
        <v>13</v>
      </c>
      <c r="G9" s="25">
        <f t="shared" si="1"/>
        <v>1</v>
      </c>
      <c r="H9" s="27">
        <f t="shared" si="3"/>
        <v>25.7</v>
      </c>
      <c r="I9" s="25">
        <f t="shared" si="2"/>
        <v>1</v>
      </c>
      <c r="J9" s="35"/>
      <c r="K9" s="35"/>
      <c r="L9" s="35"/>
      <c r="M9" s="35"/>
      <c r="N9" s="35"/>
    </row>
    <row r="10" spans="1:15" ht="15.5" x14ac:dyDescent="0.35">
      <c r="A10" s="64">
        <v>27</v>
      </c>
      <c r="B10" s="96" t="s">
        <v>110</v>
      </c>
      <c r="C10" s="96" t="s">
        <v>72</v>
      </c>
      <c r="D10" s="27">
        <v>12.15</v>
      </c>
      <c r="E10" s="25">
        <f t="shared" si="0"/>
        <v>5</v>
      </c>
      <c r="F10" s="27">
        <v>11.2</v>
      </c>
      <c r="G10" s="25">
        <f t="shared" si="1"/>
        <v>7</v>
      </c>
      <c r="H10" s="27">
        <f t="shared" si="3"/>
        <v>23.35</v>
      </c>
      <c r="I10" s="25">
        <f t="shared" si="2"/>
        <v>7</v>
      </c>
      <c r="J10" s="35"/>
      <c r="K10" s="35"/>
      <c r="L10" s="35"/>
      <c r="M10" s="35"/>
      <c r="N10" s="35"/>
    </row>
    <row r="11" spans="1:15" ht="15.5" x14ac:dyDescent="0.35">
      <c r="A11" s="64">
        <v>28</v>
      </c>
      <c r="B11" s="96" t="s">
        <v>111</v>
      </c>
      <c r="C11" s="96" t="s">
        <v>72</v>
      </c>
      <c r="D11" s="27">
        <v>12.1</v>
      </c>
      <c r="E11" s="25">
        <f t="shared" si="0"/>
        <v>6</v>
      </c>
      <c r="F11" s="27">
        <v>11.8</v>
      </c>
      <c r="G11" s="25">
        <f t="shared" si="1"/>
        <v>6</v>
      </c>
      <c r="H11" s="27">
        <f t="shared" si="3"/>
        <v>23.9</v>
      </c>
      <c r="I11" s="25">
        <f t="shared" si="2"/>
        <v>6</v>
      </c>
      <c r="J11" s="35"/>
      <c r="K11" s="35"/>
      <c r="L11" s="35"/>
      <c r="M11" s="35"/>
      <c r="N11" s="35"/>
    </row>
    <row r="12" spans="1:15" ht="15.5" x14ac:dyDescent="0.35">
      <c r="A12" s="64">
        <v>29</v>
      </c>
      <c r="B12" s="156" t="s">
        <v>112</v>
      </c>
      <c r="C12" s="96" t="s">
        <v>72</v>
      </c>
      <c r="D12" s="27">
        <v>11.8</v>
      </c>
      <c r="E12" s="25">
        <f t="shared" si="0"/>
        <v>8</v>
      </c>
      <c r="F12" s="27">
        <v>10.9</v>
      </c>
      <c r="G12" s="25">
        <f t="shared" si="1"/>
        <v>9</v>
      </c>
      <c r="H12" s="27">
        <f t="shared" si="3"/>
        <v>22.700000000000003</v>
      </c>
      <c r="I12" s="25">
        <f t="shared" si="2"/>
        <v>9</v>
      </c>
      <c r="J12" s="35"/>
      <c r="K12" s="35"/>
      <c r="L12" s="35"/>
      <c r="M12" s="35"/>
      <c r="N12" s="35"/>
    </row>
    <row r="13" spans="1:15" ht="15.5" x14ac:dyDescent="0.35">
      <c r="A13" s="170">
        <v>30</v>
      </c>
      <c r="B13" s="171" t="s">
        <v>113</v>
      </c>
      <c r="C13" s="171" t="s">
        <v>74</v>
      </c>
      <c r="D13" s="154">
        <v>0</v>
      </c>
      <c r="E13" s="155">
        <f t="shared" si="0"/>
        <v>10</v>
      </c>
      <c r="F13" s="154">
        <v>0</v>
      </c>
      <c r="G13" s="155">
        <f t="shared" si="1"/>
        <v>10</v>
      </c>
      <c r="H13" s="154">
        <f t="shared" si="3"/>
        <v>0</v>
      </c>
      <c r="I13" s="155">
        <f t="shared" si="2"/>
        <v>10</v>
      </c>
      <c r="K13"/>
    </row>
    <row r="14" spans="1:15" ht="15.5" x14ac:dyDescent="0.35">
      <c r="A14" s="64">
        <v>31</v>
      </c>
      <c r="B14" s="88" t="s">
        <v>114</v>
      </c>
      <c r="C14" s="88" t="s">
        <v>74</v>
      </c>
      <c r="D14" s="27">
        <v>11.8</v>
      </c>
      <c r="E14" s="25">
        <f t="shared" si="0"/>
        <v>8</v>
      </c>
      <c r="F14" s="27">
        <v>12.2</v>
      </c>
      <c r="G14" s="25">
        <f t="shared" si="1"/>
        <v>5</v>
      </c>
      <c r="H14" s="27">
        <f t="shared" si="3"/>
        <v>24</v>
      </c>
      <c r="I14" s="25">
        <f t="shared" si="2"/>
        <v>5</v>
      </c>
      <c r="K14"/>
    </row>
    <row r="15" spans="1:15" ht="15.5" x14ac:dyDescent="0.35">
      <c r="A15" s="64">
        <v>32</v>
      </c>
      <c r="B15" s="88" t="s">
        <v>115</v>
      </c>
      <c r="C15" s="88" t="s">
        <v>102</v>
      </c>
      <c r="D15" s="27">
        <v>12.1</v>
      </c>
      <c r="E15" s="25">
        <f t="shared" si="0"/>
        <v>6</v>
      </c>
      <c r="F15" s="27">
        <v>11.1</v>
      </c>
      <c r="G15" s="25">
        <f t="shared" si="1"/>
        <v>8</v>
      </c>
      <c r="H15" s="27">
        <f t="shared" si="3"/>
        <v>23.2</v>
      </c>
      <c r="I15" s="25">
        <f t="shared" si="2"/>
        <v>8</v>
      </c>
      <c r="K15"/>
    </row>
    <row r="16" spans="1:15" ht="15.5" x14ac:dyDescent="0.35">
      <c r="A16" s="64">
        <v>33</v>
      </c>
      <c r="B16" s="140" t="s">
        <v>152</v>
      </c>
      <c r="C16" s="88" t="s">
        <v>167</v>
      </c>
      <c r="D16" s="27">
        <v>12.2</v>
      </c>
      <c r="E16" s="25">
        <f t="shared" si="0"/>
        <v>4</v>
      </c>
      <c r="F16" s="27">
        <v>12.8</v>
      </c>
      <c r="G16" s="25">
        <f t="shared" si="1"/>
        <v>2</v>
      </c>
      <c r="H16" s="27">
        <f>D16+F16</f>
        <v>25</v>
      </c>
      <c r="I16" s="25">
        <f t="shared" si="2"/>
        <v>3</v>
      </c>
    </row>
  </sheetData>
  <mergeCells count="4">
    <mergeCell ref="K6:M6"/>
    <mergeCell ref="A1:I1"/>
    <mergeCell ref="A2:I2"/>
    <mergeCell ref="A4:I4"/>
  </mergeCells>
  <phoneticPr fontId="0" type="noConversion"/>
  <conditionalFormatting sqref="E7:E16 G7:G16 I7:I16">
    <cfRule type="cellIs" dxfId="132" priority="1" operator="between">
      <formula>6</formula>
      <formula>6</formula>
    </cfRule>
    <cfRule type="cellIs" dxfId="131" priority="2" operator="between">
      <formula>5</formula>
      <formula>5</formula>
    </cfRule>
    <cfRule type="cellIs" dxfId="130" priority="3" operator="between">
      <formula>4</formula>
      <formula>4</formula>
    </cfRule>
    <cfRule type="cellIs" dxfId="129" priority="25" stopIfTrue="1" operator="equal">
      <formula>3</formula>
    </cfRule>
    <cfRule type="cellIs" dxfId="128" priority="26" stopIfTrue="1" operator="equal">
      <formula>2</formula>
    </cfRule>
    <cfRule type="cellIs" dxfId="127" priority="27" stopIfTrue="1" operator="equal">
      <formula>1</formula>
    </cfRule>
  </conditionalFormatting>
  <conditionalFormatting sqref="N7:N8">
    <cfRule type="cellIs" dxfId="126" priority="10" stopIfTrue="1" operator="equal">
      <formula>3</formula>
    </cfRule>
    <cfRule type="cellIs" dxfId="125" priority="11" stopIfTrue="1" operator="equal">
      <formula>2</formula>
    </cfRule>
    <cfRule type="cellIs" dxfId="124" priority="12" stopIfTrue="1" operator="equal">
      <formula>1</formula>
    </cfRule>
  </conditionalFormatting>
  <printOptions horizontalCentered="1"/>
  <pageMargins left="0.39370078740157483" right="0.19685039370078741" top="0.94488188976377963" bottom="0.74803149606299213" header="0.31496062992125984" footer="0.31496062992125984"/>
  <pageSetup paperSize="9" scale="9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B60A-8E07-42F6-8BC4-F5D48A111710}">
  <dimension ref="A1:I8"/>
  <sheetViews>
    <sheetView workbookViewId="0">
      <selection activeCell="F8" sqref="F8"/>
    </sheetView>
  </sheetViews>
  <sheetFormatPr defaultRowHeight="14.5" x14ac:dyDescent="0.35"/>
  <cols>
    <col min="1" max="1" width="3" bestFit="1" customWidth="1"/>
    <col min="2" max="2" width="28.7265625" customWidth="1"/>
    <col min="3" max="3" width="22" customWidth="1"/>
    <col min="4" max="4" width="17.7265625" customWidth="1"/>
    <col min="5" max="5" width="8.81640625" bestFit="1" customWidth="1"/>
    <col min="6" max="6" width="17.36328125" customWidth="1"/>
    <col min="7" max="9" width="8.81640625" bestFit="1" customWidth="1"/>
  </cols>
  <sheetData>
    <row r="1" spans="1:9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9" ht="21" x14ac:dyDescent="0.4">
      <c r="A2" s="162" t="s">
        <v>15</v>
      </c>
      <c r="B2" s="162"/>
      <c r="C2" s="162"/>
      <c r="D2" s="162"/>
      <c r="E2" s="162"/>
      <c r="F2" s="162"/>
      <c r="G2" s="162"/>
      <c r="H2" s="162"/>
      <c r="I2" s="162"/>
    </row>
    <row r="3" spans="1:9" x14ac:dyDescent="0.35">
      <c r="A3" s="2"/>
      <c r="C3" s="1"/>
      <c r="E3" s="7"/>
    </row>
    <row r="4" spans="1:9" x14ac:dyDescent="0.35">
      <c r="A4" s="163" t="s">
        <v>73</v>
      </c>
      <c r="B4" s="163"/>
      <c r="C4" s="163"/>
      <c r="D4" s="163"/>
      <c r="E4" s="163"/>
      <c r="F4" s="163"/>
      <c r="G4" s="163"/>
      <c r="H4" s="163"/>
      <c r="I4" s="163"/>
    </row>
    <row r="5" spans="1:9" x14ac:dyDescent="0.35">
      <c r="A5" s="2"/>
      <c r="C5" s="1"/>
      <c r="E5" s="7"/>
    </row>
    <row r="6" spans="1:9" ht="30" x14ac:dyDescent="0.35">
      <c r="A6" s="160" t="s">
        <v>8</v>
      </c>
      <c r="B6" s="160"/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</row>
    <row r="7" spans="1:9" ht="15.5" x14ac:dyDescent="0.35">
      <c r="A7" s="64">
        <v>34</v>
      </c>
      <c r="B7" s="97" t="s">
        <v>29</v>
      </c>
      <c r="C7" s="97" t="s">
        <v>71</v>
      </c>
      <c r="D7" s="39">
        <v>13.2</v>
      </c>
      <c r="E7" s="25">
        <f>RANK(D7,D$7:D$8)</f>
        <v>1</v>
      </c>
      <c r="F7" s="24">
        <v>12.3</v>
      </c>
      <c r="G7" s="25">
        <f>RANK(F7,F$7:F$8)</f>
        <v>2</v>
      </c>
      <c r="H7" s="45">
        <f>D7+F7</f>
        <v>25.5</v>
      </c>
      <c r="I7" s="25">
        <f>RANK(H7,H$7:H$8)</f>
        <v>2</v>
      </c>
    </row>
    <row r="8" spans="1:9" ht="15.5" x14ac:dyDescent="0.35">
      <c r="A8" s="64">
        <v>35</v>
      </c>
      <c r="B8" s="97" t="s">
        <v>109</v>
      </c>
      <c r="C8" s="97" t="s">
        <v>74</v>
      </c>
      <c r="D8" s="39">
        <v>12.7</v>
      </c>
      <c r="E8" s="25">
        <f>RANK(D8,D$7:D$8)</f>
        <v>2</v>
      </c>
      <c r="F8" s="24">
        <v>12.9</v>
      </c>
      <c r="G8" s="25">
        <f>RANK(F8,F$7:F$8)</f>
        <v>1</v>
      </c>
      <c r="H8" s="45">
        <f t="shared" ref="H8" si="0">D8+F8</f>
        <v>25.6</v>
      </c>
      <c r="I8" s="25">
        <f>RANK(H8,H$7:H$8)</f>
        <v>1</v>
      </c>
    </row>
  </sheetData>
  <mergeCells count="4">
    <mergeCell ref="A1:I1"/>
    <mergeCell ref="A2:I2"/>
    <mergeCell ref="A4:I4"/>
    <mergeCell ref="A6:B6"/>
  </mergeCells>
  <conditionalFormatting sqref="E7:E8">
    <cfRule type="cellIs" dxfId="123" priority="7" stopIfTrue="1" operator="equal">
      <formula>3</formula>
    </cfRule>
    <cfRule type="cellIs" dxfId="122" priority="8" stopIfTrue="1" operator="equal">
      <formula>2</formula>
    </cfRule>
    <cfRule type="cellIs" dxfId="121" priority="9" stopIfTrue="1" operator="equal">
      <formula>1</formula>
    </cfRule>
  </conditionalFormatting>
  <conditionalFormatting sqref="G7:G8">
    <cfRule type="cellIs" dxfId="120" priority="4" stopIfTrue="1" operator="equal">
      <formula>3</formula>
    </cfRule>
    <cfRule type="cellIs" dxfId="119" priority="5" stopIfTrue="1" operator="equal">
      <formula>2</formula>
    </cfRule>
    <cfRule type="cellIs" dxfId="118" priority="6" stopIfTrue="1" operator="equal">
      <formula>1</formula>
    </cfRule>
  </conditionalFormatting>
  <conditionalFormatting sqref="I7:I8">
    <cfRule type="cellIs" dxfId="117" priority="1" stopIfTrue="1" operator="equal">
      <formula>3</formula>
    </cfRule>
    <cfRule type="cellIs" dxfId="116" priority="2" stopIfTrue="1" operator="equal">
      <formula>2</formula>
    </cfRule>
    <cfRule type="cellIs" dxfId="115" priority="3" stopIfTrue="1" operator="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"/>
  <sheetViews>
    <sheetView zoomScaleNormal="100" workbookViewId="0">
      <selection activeCell="F8" sqref="F8"/>
    </sheetView>
  </sheetViews>
  <sheetFormatPr defaultRowHeight="14.5" x14ac:dyDescent="0.35"/>
  <cols>
    <col min="1" max="1" width="5.1796875" style="1" customWidth="1"/>
    <col min="2" max="2" width="23" customWidth="1"/>
    <col min="3" max="3" width="26.5429687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4.36328125" style="12" customWidth="1"/>
    <col min="12" max="12" width="27.81640625" customWidth="1"/>
    <col min="13" max="13" width="8" customWidth="1"/>
    <col min="14" max="14" width="4.54296875" customWidth="1"/>
  </cols>
  <sheetData>
    <row r="1" spans="1:16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29"/>
      <c r="K1"/>
    </row>
    <row r="2" spans="1:16" ht="21" x14ac:dyDescent="0.4">
      <c r="A2" s="162" t="s">
        <v>19</v>
      </c>
      <c r="B2" s="162"/>
      <c r="C2" s="162"/>
      <c r="D2" s="162"/>
      <c r="E2" s="162"/>
      <c r="F2" s="162"/>
      <c r="G2" s="162"/>
      <c r="H2" s="162"/>
      <c r="I2" s="162"/>
      <c r="J2" s="162"/>
      <c r="K2" s="31"/>
      <c r="L2" s="31"/>
      <c r="M2" s="31"/>
      <c r="N2" s="31"/>
    </row>
    <row r="3" spans="1:16" ht="9.75" customHeight="1" x14ac:dyDescent="0.35">
      <c r="A3" s="2"/>
    </row>
    <row r="4" spans="1:16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J4" s="163"/>
      <c r="K4"/>
    </row>
    <row r="5" spans="1:16" ht="12.75" customHeight="1" x14ac:dyDescent="0.35">
      <c r="A5" s="2"/>
    </row>
    <row r="6" spans="1:16" ht="30" x14ac:dyDescent="0.5">
      <c r="B6" s="57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22"/>
      <c r="K6" s="164" t="s">
        <v>7</v>
      </c>
      <c r="L6" s="167"/>
      <c r="M6" s="167"/>
      <c r="N6" s="8" t="s">
        <v>3</v>
      </c>
    </row>
    <row r="7" spans="1:16" ht="16.75" customHeight="1" x14ac:dyDescent="0.35">
      <c r="A7" s="26">
        <v>36</v>
      </c>
      <c r="B7" s="88" t="s">
        <v>136</v>
      </c>
      <c r="C7" s="88" t="s">
        <v>32</v>
      </c>
      <c r="D7" s="24">
        <v>11.45</v>
      </c>
      <c r="E7" s="25">
        <f t="shared" ref="E7:E10" si="0">RANK(D7,D$7:D$15)</f>
        <v>1</v>
      </c>
      <c r="F7" s="24">
        <v>11.4</v>
      </c>
      <c r="G7" s="25">
        <f t="shared" ref="G7:G10" si="1">RANK(F7,F$7:F$15)</f>
        <v>1</v>
      </c>
      <c r="H7" s="24">
        <f>D7+F7</f>
        <v>22.85</v>
      </c>
      <c r="I7" s="25">
        <f t="shared" ref="I7:I10" si="2">RANK(H7,H$7:H$15)</f>
        <v>1</v>
      </c>
      <c r="J7" s="66"/>
      <c r="K7" s="38"/>
      <c r="L7" s="101" t="s">
        <v>167</v>
      </c>
      <c r="M7" s="39" cm="1">
        <f t="array" ref="M7">SUM(LARGE(H8:H10,{1,2,3}))</f>
        <v>65.2</v>
      </c>
      <c r="N7" s="25">
        <f>RANK(M7,M$7:M$7)</f>
        <v>1</v>
      </c>
      <c r="O7" s="35"/>
    </row>
    <row r="8" spans="1:16" ht="13.4" customHeight="1" x14ac:dyDescent="0.35">
      <c r="A8" s="26">
        <v>37</v>
      </c>
      <c r="B8" s="100" t="s">
        <v>156</v>
      </c>
      <c r="C8" s="98" t="s">
        <v>167</v>
      </c>
      <c r="D8" s="24">
        <v>11.1</v>
      </c>
      <c r="E8" s="25">
        <f t="shared" si="0"/>
        <v>3</v>
      </c>
      <c r="F8" s="24">
        <v>10.7</v>
      </c>
      <c r="G8" s="25">
        <f t="shared" si="1"/>
        <v>3</v>
      </c>
      <c r="H8" s="24">
        <f t="shared" ref="H8:H10" si="3">D8+F8</f>
        <v>21.799999999999997</v>
      </c>
      <c r="I8" s="25">
        <f t="shared" si="2"/>
        <v>3</v>
      </c>
      <c r="J8" s="66"/>
      <c r="K8" s="47"/>
      <c r="L8" s="39"/>
      <c r="M8" s="60"/>
      <c r="N8" s="38"/>
      <c r="O8" s="35"/>
    </row>
    <row r="9" spans="1:16" s="34" customFormat="1" ht="16.75" customHeight="1" x14ac:dyDescent="0.35">
      <c r="A9" s="43">
        <v>38</v>
      </c>
      <c r="B9" s="100" t="s">
        <v>157</v>
      </c>
      <c r="C9" s="99" t="s">
        <v>167</v>
      </c>
      <c r="D9" s="24">
        <v>11.15</v>
      </c>
      <c r="E9" s="25">
        <f t="shared" si="0"/>
        <v>2</v>
      </c>
      <c r="F9" s="24">
        <v>10.8</v>
      </c>
      <c r="G9" s="25">
        <f t="shared" si="1"/>
        <v>2</v>
      </c>
      <c r="H9" s="24">
        <f t="shared" si="3"/>
        <v>21.950000000000003</v>
      </c>
      <c r="I9" s="25">
        <f t="shared" si="2"/>
        <v>2</v>
      </c>
      <c r="J9" s="67"/>
      <c r="K9" s="68"/>
      <c r="L9" s="35"/>
      <c r="M9" s="35"/>
      <c r="N9" s="35"/>
      <c r="O9" s="60"/>
      <c r="P9" s="44"/>
    </row>
    <row r="10" spans="1:16" ht="15" customHeight="1" x14ac:dyDescent="0.35">
      <c r="A10" s="26">
        <v>39</v>
      </c>
      <c r="B10" s="100" t="s">
        <v>158</v>
      </c>
      <c r="C10" s="98" t="s">
        <v>167</v>
      </c>
      <c r="D10" s="24">
        <v>10.95</v>
      </c>
      <c r="E10" s="25">
        <f t="shared" si="0"/>
        <v>4</v>
      </c>
      <c r="F10" s="24">
        <v>10.5</v>
      </c>
      <c r="G10" s="25">
        <f t="shared" si="1"/>
        <v>4</v>
      </c>
      <c r="H10" s="24">
        <f t="shared" si="3"/>
        <v>21.45</v>
      </c>
      <c r="I10" s="25">
        <f t="shared" si="2"/>
        <v>4</v>
      </c>
      <c r="J10" s="66"/>
      <c r="K10" s="47"/>
      <c r="L10" s="39"/>
      <c r="M10" s="39"/>
      <c r="N10" s="38"/>
      <c r="O10" s="35"/>
      <c r="P10" s="44"/>
    </row>
    <row r="11" spans="1:16" ht="15.5" x14ac:dyDescent="0.35">
      <c r="A11" s="26"/>
      <c r="B11" s="122"/>
      <c r="C11" s="106"/>
      <c r="D11" s="24"/>
      <c r="E11" s="25"/>
      <c r="F11" s="24"/>
      <c r="G11" s="25"/>
      <c r="H11" s="24"/>
      <c r="I11" s="25"/>
      <c r="J11" s="66"/>
      <c r="K11" s="38"/>
      <c r="L11" s="39"/>
      <c r="M11" s="39"/>
      <c r="N11" s="38"/>
      <c r="O11" s="35"/>
      <c r="P11" s="44"/>
    </row>
    <row r="12" spans="1:16" ht="15.5" x14ac:dyDescent="0.35">
      <c r="A12" s="43"/>
      <c r="D12" s="24"/>
      <c r="E12" s="25"/>
      <c r="F12" s="24"/>
      <c r="G12" s="25"/>
      <c r="H12" s="24"/>
      <c r="I12" s="25"/>
      <c r="J12" s="66"/>
      <c r="K12" s="38"/>
      <c r="L12" s="39"/>
      <c r="M12" s="39"/>
      <c r="N12" s="38"/>
      <c r="O12" s="35"/>
      <c r="P12" s="44"/>
    </row>
    <row r="13" spans="1:16" ht="15.5" x14ac:dyDescent="0.35">
      <c r="A13" s="26"/>
      <c r="D13" s="24"/>
      <c r="E13" s="25"/>
      <c r="F13" s="24"/>
      <c r="G13" s="25"/>
      <c r="H13" s="24"/>
      <c r="I13" s="25"/>
      <c r="J13" s="35"/>
      <c r="K13" s="38"/>
      <c r="L13" s="39"/>
      <c r="M13" s="39"/>
      <c r="N13" s="38"/>
      <c r="O13" s="35"/>
      <c r="P13" s="44"/>
    </row>
    <row r="14" spans="1:16" ht="15.5" x14ac:dyDescent="0.35">
      <c r="A14" s="26"/>
      <c r="D14" s="24"/>
      <c r="E14" s="25"/>
      <c r="F14" s="24"/>
      <c r="G14" s="25"/>
      <c r="H14" s="24"/>
      <c r="I14" s="25"/>
      <c r="J14" s="35"/>
      <c r="K14" s="38"/>
      <c r="O14" s="35"/>
    </row>
    <row r="15" spans="1:16" ht="15.5" x14ac:dyDescent="0.35">
      <c r="A15" s="43"/>
      <c r="D15" s="24"/>
      <c r="E15" s="25"/>
      <c r="F15" s="24"/>
      <c r="G15" s="25"/>
      <c r="H15" s="24"/>
      <c r="I15" s="25"/>
    </row>
  </sheetData>
  <mergeCells count="4">
    <mergeCell ref="K6:M6"/>
    <mergeCell ref="A2:J2"/>
    <mergeCell ref="A4:J4"/>
    <mergeCell ref="A1:I1"/>
  </mergeCells>
  <phoneticPr fontId="0" type="noConversion"/>
  <conditionalFormatting sqref="N7 E7:E15 G7:G15 I7:I15">
    <cfRule type="cellIs" dxfId="114" priority="10" stopIfTrue="1" operator="equal">
      <formula>3</formula>
    </cfRule>
    <cfRule type="cellIs" dxfId="113" priority="11" stopIfTrue="1" operator="equal">
      <formula>2</formula>
    </cfRule>
    <cfRule type="cellIs" dxfId="112" priority="12" stopIfTrue="1" operator="equal">
      <formula>1</formula>
    </cfRule>
  </conditionalFormatting>
  <printOptions horizontalCentered="1"/>
  <pageMargins left="0.39370078740157483" right="0.19685039370078741" top="0.74803149606299213" bottom="0.74803149606299213" header="0.31496062992125984" footer="0.31496062992125984"/>
  <pageSetup paperSize="9" scale="9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6"/>
  <sheetViews>
    <sheetView zoomScaleNormal="100" workbookViewId="0">
      <selection activeCell="B8" sqref="B8"/>
    </sheetView>
  </sheetViews>
  <sheetFormatPr defaultRowHeight="14.5" x14ac:dyDescent="0.35"/>
  <cols>
    <col min="1" max="1" width="5.6328125" style="1" customWidth="1"/>
    <col min="2" max="2" width="27.81640625" customWidth="1"/>
    <col min="3" max="3" width="33.8164062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5.08984375" style="12" customWidth="1"/>
    <col min="12" max="12" width="22.54296875" customWidth="1"/>
    <col min="13" max="13" width="8" customWidth="1"/>
    <col min="14" max="14" width="4.54296875" customWidth="1"/>
    <col min="16" max="16" width="12.6328125" customWidth="1"/>
    <col min="17" max="17" width="16.1796875" customWidth="1"/>
    <col min="18" max="18" width="50.54296875" customWidth="1"/>
  </cols>
  <sheetData>
    <row r="1" spans="1:15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5" ht="21" x14ac:dyDescent="0.4">
      <c r="A2" s="162" t="s">
        <v>20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5" ht="9.75" customHeight="1" x14ac:dyDescent="0.35">
      <c r="A3" s="2"/>
    </row>
    <row r="4" spans="1:15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5" ht="12.75" customHeight="1" x14ac:dyDescent="0.35">
      <c r="A5" s="2"/>
      <c r="J5" s="15"/>
    </row>
    <row r="6" spans="1:15" ht="30" x14ac:dyDescent="0.5">
      <c r="B6" s="57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5" ht="15" customHeight="1" x14ac:dyDescent="0.35">
      <c r="A7" s="61">
        <v>40</v>
      </c>
      <c r="B7" s="107" t="s">
        <v>34</v>
      </c>
      <c r="C7" s="107" t="s">
        <v>32</v>
      </c>
      <c r="D7" s="24">
        <v>11.45</v>
      </c>
      <c r="E7" s="25">
        <f>RANK(D7,D$7:D$20)</f>
        <v>7</v>
      </c>
      <c r="F7" s="24">
        <v>10.8</v>
      </c>
      <c r="G7" s="25">
        <f>RANK(F7,F$7:F$20)</f>
        <v>10</v>
      </c>
      <c r="H7" s="24">
        <f>D7+F7</f>
        <v>22.25</v>
      </c>
      <c r="I7" s="25">
        <f>RANK(H7,H$7:H$20)</f>
        <v>8</v>
      </c>
      <c r="J7" s="37"/>
      <c r="K7" s="38"/>
      <c r="L7" s="108" t="s">
        <v>32</v>
      </c>
      <c r="M7" s="39" cm="1">
        <f t="array" ref="M7">SUM(LARGE(H7:H9,{1,2,3}))</f>
        <v>65.849999999999994</v>
      </c>
      <c r="N7" s="25">
        <f>RANK(M7,M$7:M$9)</f>
        <v>3</v>
      </c>
      <c r="O7" s="35"/>
    </row>
    <row r="8" spans="1:15" ht="14.5" customHeight="1" x14ac:dyDescent="0.35">
      <c r="A8" s="61">
        <v>41</v>
      </c>
      <c r="B8" s="107" t="s">
        <v>188</v>
      </c>
      <c r="C8" s="107" t="s">
        <v>32</v>
      </c>
      <c r="D8" s="24">
        <v>11.65</v>
      </c>
      <c r="E8" s="25">
        <f t="shared" ref="E8:E20" si="0">RANK(D8,D$7:D$20)</f>
        <v>4</v>
      </c>
      <c r="F8" s="24">
        <v>9.9</v>
      </c>
      <c r="G8" s="25">
        <f t="shared" ref="G8:G20" si="1">RANK(F8,F$7:F$20)</f>
        <v>14</v>
      </c>
      <c r="H8" s="24">
        <f t="shared" ref="H8:H19" si="2">D8+F8</f>
        <v>21.55</v>
      </c>
      <c r="I8" s="25">
        <f t="shared" ref="I8:I20" si="3">RANK(H8,H$7:H$20)</f>
        <v>13</v>
      </c>
      <c r="J8" s="37"/>
      <c r="K8" s="38"/>
      <c r="L8" s="109" t="s">
        <v>74</v>
      </c>
      <c r="M8" s="39" cm="1">
        <f t="array" ref="M8">SUM(LARGE(H10:H14,{1,2,3}))</f>
        <v>68.75</v>
      </c>
      <c r="N8" s="25">
        <f t="shared" ref="N8:N9" si="4">RANK(M8,M$7:M$9)</f>
        <v>1</v>
      </c>
      <c r="O8" s="35"/>
    </row>
    <row r="9" spans="1:15" ht="15" customHeight="1" x14ac:dyDescent="0.35">
      <c r="A9" s="61">
        <v>42</v>
      </c>
      <c r="B9" s="107" t="s">
        <v>31</v>
      </c>
      <c r="C9" s="107" t="s">
        <v>32</v>
      </c>
      <c r="D9" s="24">
        <v>11.8</v>
      </c>
      <c r="E9" s="25">
        <f t="shared" si="0"/>
        <v>3</v>
      </c>
      <c r="F9" s="24">
        <v>10.25</v>
      </c>
      <c r="G9" s="25">
        <f t="shared" si="1"/>
        <v>12</v>
      </c>
      <c r="H9" s="24">
        <f t="shared" si="2"/>
        <v>22.05</v>
      </c>
      <c r="I9" s="25">
        <f t="shared" si="3"/>
        <v>10</v>
      </c>
      <c r="J9" s="37"/>
      <c r="K9" s="38"/>
      <c r="L9" s="101" t="s">
        <v>183</v>
      </c>
      <c r="M9" s="39" cm="1">
        <f t="array" ref="M9">SUM(LARGE(H15:H17,{1,2,3}))</f>
        <v>66.8</v>
      </c>
      <c r="N9" s="25">
        <f t="shared" si="4"/>
        <v>2</v>
      </c>
      <c r="O9" s="35"/>
    </row>
    <row r="10" spans="1:15" ht="13.75" customHeight="1" x14ac:dyDescent="0.35">
      <c r="A10" s="61">
        <v>43</v>
      </c>
      <c r="B10" s="93" t="s">
        <v>138</v>
      </c>
      <c r="C10" s="93" t="s">
        <v>74</v>
      </c>
      <c r="D10" s="24">
        <v>11.5</v>
      </c>
      <c r="E10" s="25">
        <f t="shared" si="0"/>
        <v>6</v>
      </c>
      <c r="F10" s="24">
        <v>11.25</v>
      </c>
      <c r="G10" s="25">
        <f t="shared" si="1"/>
        <v>2</v>
      </c>
      <c r="H10" s="24">
        <f t="shared" si="2"/>
        <v>22.75</v>
      </c>
      <c r="I10" s="25">
        <f t="shared" si="3"/>
        <v>4</v>
      </c>
      <c r="J10" s="37"/>
      <c r="K10" s="38"/>
      <c r="L10" s="39"/>
      <c r="M10" s="39"/>
      <c r="N10" s="38"/>
      <c r="O10" s="35"/>
    </row>
    <row r="11" spans="1:15" ht="13.75" customHeight="1" x14ac:dyDescent="0.35">
      <c r="A11" s="61">
        <v>44</v>
      </c>
      <c r="B11" s="93" t="s">
        <v>139</v>
      </c>
      <c r="C11" s="93" t="s">
        <v>74</v>
      </c>
      <c r="D11" s="24">
        <v>10.7</v>
      </c>
      <c r="E11" s="25">
        <f t="shared" si="0"/>
        <v>14</v>
      </c>
      <c r="F11" s="24">
        <v>11.3</v>
      </c>
      <c r="G11" s="25">
        <f t="shared" si="1"/>
        <v>1</v>
      </c>
      <c r="H11" s="24">
        <f t="shared" si="2"/>
        <v>22</v>
      </c>
      <c r="I11" s="25">
        <f t="shared" si="3"/>
        <v>12</v>
      </c>
      <c r="J11" s="37"/>
      <c r="K11" s="38"/>
      <c r="L11" s="35"/>
      <c r="M11" s="35"/>
      <c r="N11" s="35"/>
      <c r="O11" s="35"/>
    </row>
    <row r="12" spans="1:15" ht="16.5" customHeight="1" x14ac:dyDescent="0.35">
      <c r="A12" s="61">
        <v>45</v>
      </c>
      <c r="B12" s="93" t="s">
        <v>140</v>
      </c>
      <c r="C12" s="93" t="s">
        <v>74</v>
      </c>
      <c r="D12" s="24">
        <v>11.9</v>
      </c>
      <c r="E12" s="25">
        <f t="shared" si="0"/>
        <v>2</v>
      </c>
      <c r="F12" s="24">
        <v>11.1</v>
      </c>
      <c r="G12" s="25">
        <f t="shared" si="1"/>
        <v>6</v>
      </c>
      <c r="H12" s="24">
        <f t="shared" si="2"/>
        <v>23</v>
      </c>
      <c r="I12" s="25">
        <f t="shared" si="3"/>
        <v>1</v>
      </c>
      <c r="J12" s="37"/>
      <c r="K12" s="35"/>
      <c r="L12" s="35"/>
      <c r="M12" s="35"/>
      <c r="N12" s="35"/>
      <c r="O12" s="35"/>
    </row>
    <row r="13" spans="1:15" ht="15.5" x14ac:dyDescent="0.35">
      <c r="A13" s="61">
        <v>46</v>
      </c>
      <c r="B13" s="93" t="s">
        <v>141</v>
      </c>
      <c r="C13" s="93" t="s">
        <v>74</v>
      </c>
      <c r="D13" s="24">
        <v>12.25</v>
      </c>
      <c r="E13" s="25">
        <f t="shared" si="0"/>
        <v>1</v>
      </c>
      <c r="F13" s="24">
        <v>10.75</v>
      </c>
      <c r="G13" s="25">
        <f t="shared" si="1"/>
        <v>11</v>
      </c>
      <c r="H13" s="24">
        <f t="shared" si="2"/>
        <v>23</v>
      </c>
      <c r="I13" s="25">
        <f t="shared" si="3"/>
        <v>1</v>
      </c>
      <c r="J13" s="35"/>
      <c r="K13" s="35"/>
      <c r="L13" s="35"/>
      <c r="M13" s="35"/>
      <c r="N13" s="35"/>
      <c r="O13" s="35"/>
    </row>
    <row r="14" spans="1:15" ht="15.5" x14ac:dyDescent="0.35">
      <c r="A14" s="61">
        <v>47</v>
      </c>
      <c r="B14" s="93" t="s">
        <v>142</v>
      </c>
      <c r="C14" s="93" t="s">
        <v>74</v>
      </c>
      <c r="D14" s="24">
        <v>11.35</v>
      </c>
      <c r="E14" s="25">
        <f t="shared" si="0"/>
        <v>8</v>
      </c>
      <c r="F14" s="24">
        <v>10.85</v>
      </c>
      <c r="G14" s="25">
        <f t="shared" si="1"/>
        <v>9</v>
      </c>
      <c r="H14" s="24">
        <f t="shared" si="2"/>
        <v>22.2</v>
      </c>
      <c r="I14" s="25">
        <f t="shared" si="3"/>
        <v>9</v>
      </c>
      <c r="J14" s="35"/>
      <c r="K14" s="35"/>
      <c r="L14" s="35"/>
      <c r="M14" s="35"/>
      <c r="N14" s="35"/>
      <c r="O14" s="35"/>
    </row>
    <row r="15" spans="1:15" ht="15.5" x14ac:dyDescent="0.35">
      <c r="A15" s="1">
        <v>144</v>
      </c>
      <c r="B15" s="99" t="s">
        <v>182</v>
      </c>
      <c r="C15" s="99" t="s">
        <v>167</v>
      </c>
      <c r="D15" s="24">
        <v>11.3</v>
      </c>
      <c r="E15" s="25">
        <f t="shared" si="0"/>
        <v>9</v>
      </c>
      <c r="F15" s="24">
        <v>11.05</v>
      </c>
      <c r="G15" s="25">
        <f t="shared" si="1"/>
        <v>7</v>
      </c>
      <c r="H15" s="24">
        <f t="shared" si="2"/>
        <v>22.35</v>
      </c>
      <c r="I15" s="25">
        <f t="shared" si="3"/>
        <v>6</v>
      </c>
    </row>
    <row r="16" spans="1:15" ht="15.5" x14ac:dyDescent="0.35">
      <c r="A16" s="61">
        <v>49</v>
      </c>
      <c r="B16" s="100" t="s">
        <v>170</v>
      </c>
      <c r="C16" s="98" t="s">
        <v>167</v>
      </c>
      <c r="D16" s="24">
        <v>10.9</v>
      </c>
      <c r="E16" s="25">
        <f t="shared" si="0"/>
        <v>13</v>
      </c>
      <c r="F16" s="24">
        <v>11.15</v>
      </c>
      <c r="G16" s="25">
        <f t="shared" si="1"/>
        <v>5</v>
      </c>
      <c r="H16" s="24">
        <f t="shared" si="2"/>
        <v>22.05</v>
      </c>
      <c r="I16" s="25">
        <f t="shared" si="3"/>
        <v>10</v>
      </c>
      <c r="J16" s="35"/>
      <c r="K16" s="35"/>
      <c r="L16" s="35"/>
      <c r="M16" s="35"/>
      <c r="N16" s="35"/>
      <c r="O16" s="35"/>
    </row>
    <row r="17" spans="1:15" ht="15.5" x14ac:dyDescent="0.35">
      <c r="A17" s="61">
        <v>50</v>
      </c>
      <c r="B17" s="100" t="s">
        <v>171</v>
      </c>
      <c r="C17" s="98" t="s">
        <v>167</v>
      </c>
      <c r="D17" s="24">
        <v>11.2</v>
      </c>
      <c r="E17" s="25">
        <f t="shared" si="0"/>
        <v>12</v>
      </c>
      <c r="F17" s="24">
        <v>11.2</v>
      </c>
      <c r="G17" s="25">
        <f t="shared" si="1"/>
        <v>3</v>
      </c>
      <c r="H17" s="24">
        <f t="shared" si="2"/>
        <v>22.4</v>
      </c>
      <c r="I17" s="25">
        <f t="shared" si="3"/>
        <v>5</v>
      </c>
      <c r="J17" s="35"/>
      <c r="K17" s="35"/>
      <c r="L17" s="35"/>
      <c r="M17" s="35"/>
      <c r="N17" s="35"/>
      <c r="O17" s="35"/>
    </row>
    <row r="18" spans="1:15" ht="15.5" x14ac:dyDescent="0.35">
      <c r="A18" s="59">
        <v>20</v>
      </c>
      <c r="B18" s="88" t="s">
        <v>106</v>
      </c>
      <c r="C18" s="87" t="s">
        <v>108</v>
      </c>
      <c r="D18" s="24">
        <v>11.65</v>
      </c>
      <c r="E18" s="25">
        <f t="shared" si="0"/>
        <v>4</v>
      </c>
      <c r="F18" s="24">
        <v>11.2</v>
      </c>
      <c r="G18" s="25">
        <f t="shared" si="1"/>
        <v>3</v>
      </c>
      <c r="H18" s="24">
        <f t="shared" si="2"/>
        <v>22.85</v>
      </c>
      <c r="I18" s="25">
        <f t="shared" si="3"/>
        <v>3</v>
      </c>
      <c r="K18"/>
    </row>
    <row r="19" spans="1:15" ht="15.5" x14ac:dyDescent="0.35">
      <c r="A19" s="61">
        <v>48</v>
      </c>
      <c r="B19" s="88" t="s">
        <v>137</v>
      </c>
      <c r="C19" s="88" t="s">
        <v>94</v>
      </c>
      <c r="D19" s="24">
        <v>11.25</v>
      </c>
      <c r="E19" s="25">
        <f t="shared" si="0"/>
        <v>11</v>
      </c>
      <c r="F19" s="24">
        <v>11.05</v>
      </c>
      <c r="G19" s="25">
        <f t="shared" si="1"/>
        <v>7</v>
      </c>
      <c r="H19" s="24">
        <f t="shared" si="2"/>
        <v>22.3</v>
      </c>
      <c r="I19" s="25">
        <f t="shared" si="3"/>
        <v>7</v>
      </c>
      <c r="J19" s="35"/>
      <c r="K19" s="35"/>
      <c r="L19" s="35"/>
      <c r="M19" s="35"/>
      <c r="N19" s="35"/>
      <c r="O19" s="35"/>
    </row>
    <row r="20" spans="1:15" ht="15" customHeight="1" x14ac:dyDescent="0.35">
      <c r="A20" s="59">
        <v>21</v>
      </c>
      <c r="B20" s="88" t="s">
        <v>107</v>
      </c>
      <c r="C20" s="87" t="s">
        <v>108</v>
      </c>
      <c r="D20" s="24">
        <v>11.3</v>
      </c>
      <c r="E20" s="25">
        <f t="shared" si="0"/>
        <v>9</v>
      </c>
      <c r="F20" s="24">
        <v>10.095000000000001</v>
      </c>
      <c r="G20" s="25">
        <f t="shared" si="1"/>
        <v>13</v>
      </c>
      <c r="H20" s="24">
        <f>D20+F20</f>
        <v>21.395000000000003</v>
      </c>
      <c r="I20" s="25">
        <f t="shared" si="3"/>
        <v>14</v>
      </c>
      <c r="K20"/>
    </row>
    <row r="21" spans="1:15" ht="15.5" x14ac:dyDescent="0.35">
      <c r="A21" s="61"/>
      <c r="D21" s="24"/>
      <c r="E21" s="25"/>
      <c r="F21" s="24"/>
      <c r="G21" s="25"/>
      <c r="H21" s="24"/>
      <c r="I21" s="25"/>
      <c r="J21" s="35"/>
    </row>
    <row r="22" spans="1:15" ht="15.5" x14ac:dyDescent="0.35">
      <c r="A22" s="61"/>
      <c r="D22" s="24"/>
      <c r="E22" s="25"/>
      <c r="F22" s="24"/>
      <c r="G22" s="25"/>
      <c r="H22" s="24"/>
      <c r="I22" s="25"/>
    </row>
    <row r="23" spans="1:15" ht="15.5" x14ac:dyDescent="0.35">
      <c r="A23" s="61"/>
      <c r="B23" s="55"/>
      <c r="C23" s="56"/>
      <c r="D23" s="24"/>
      <c r="E23" s="25"/>
      <c r="F23" s="24"/>
      <c r="G23" s="25"/>
      <c r="H23" s="24"/>
      <c r="I23" s="25"/>
    </row>
    <row r="24" spans="1:15" ht="15.5" x14ac:dyDescent="0.35">
      <c r="A24" s="61"/>
      <c r="B24" s="55"/>
      <c r="C24" s="56"/>
      <c r="D24" s="24"/>
      <c r="E24" s="25"/>
      <c r="F24" s="24"/>
      <c r="G24" s="25"/>
      <c r="H24" s="24"/>
      <c r="I24" s="25"/>
    </row>
    <row r="25" spans="1:15" ht="15.5" x14ac:dyDescent="0.35">
      <c r="A25" s="61"/>
      <c r="B25" s="55"/>
      <c r="C25" s="56"/>
      <c r="D25" s="24"/>
      <c r="E25" s="25"/>
      <c r="F25" s="24"/>
      <c r="G25" s="25"/>
      <c r="H25" s="24"/>
      <c r="I25" s="25"/>
    </row>
    <row r="26" spans="1:15" ht="15.5" x14ac:dyDescent="0.35">
      <c r="A26" s="61"/>
      <c r="B26" s="55"/>
      <c r="C26" s="56"/>
      <c r="D26" s="24"/>
      <c r="E26" s="25"/>
      <c r="F26" s="24"/>
      <c r="G26" s="25"/>
      <c r="H26" s="24"/>
      <c r="I26" s="25"/>
    </row>
  </sheetData>
  <mergeCells count="4">
    <mergeCell ref="K6:M6"/>
    <mergeCell ref="A1:I1"/>
    <mergeCell ref="A2:I2"/>
    <mergeCell ref="A4:I4"/>
  </mergeCells>
  <phoneticPr fontId="0" type="noConversion"/>
  <conditionalFormatting sqref="E7:E20 G7:G20 I7:I20">
    <cfRule type="cellIs" dxfId="111" priority="7" operator="between">
      <formula>6</formula>
      <formula>6</formula>
    </cfRule>
    <cfRule type="cellIs" dxfId="110" priority="8" operator="between">
      <formula>5</formula>
      <formula>5</formula>
    </cfRule>
    <cfRule type="cellIs" dxfId="109" priority="9" operator="between">
      <formula>4</formula>
      <formula>4</formula>
    </cfRule>
  </conditionalFormatting>
  <conditionalFormatting sqref="E7:E26 G7:G26 I7:I26">
    <cfRule type="cellIs" dxfId="108" priority="10" stopIfTrue="1" operator="equal">
      <formula>3</formula>
    </cfRule>
    <cfRule type="cellIs" dxfId="107" priority="11" stopIfTrue="1" operator="equal">
      <formula>2</formula>
    </cfRule>
    <cfRule type="cellIs" dxfId="106" priority="12" stopIfTrue="1" operator="equal">
      <formula>1</formula>
    </cfRule>
  </conditionalFormatting>
  <conditionalFormatting sqref="N7:N9">
    <cfRule type="cellIs" dxfId="105" priority="22" stopIfTrue="1" operator="equal">
      <formula>3</formula>
    </cfRule>
    <cfRule type="cellIs" dxfId="104" priority="23" stopIfTrue="1" operator="equal">
      <formula>2</formula>
    </cfRule>
    <cfRule type="cellIs" dxfId="103" priority="24" stopIfTrue="1" operator="equal">
      <formula>1</formula>
    </cfRule>
  </conditionalFormatting>
  <pageMargins left="0.39370078740157483" right="0.19685039370078741" top="0.74803149606299213" bottom="0.74803149606299213" header="0.31496062992125984" footer="0.31496062992125984"/>
  <pageSetup paperSize="9" scale="90" orientation="landscape" horizontalDpi="4294967294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2"/>
  <sheetViews>
    <sheetView topLeftCell="A8" zoomScaleNormal="100" workbookViewId="0">
      <selection activeCell="B34" sqref="B34"/>
    </sheetView>
  </sheetViews>
  <sheetFormatPr defaultRowHeight="14.5" x14ac:dyDescent="0.35"/>
  <cols>
    <col min="1" max="1" width="6.54296875" style="1" customWidth="1"/>
    <col min="2" max="2" width="27.1796875" customWidth="1"/>
    <col min="3" max="3" width="34.6328125" style="1" customWidth="1"/>
    <col min="4" max="4" width="6.08984375" customWidth="1"/>
    <col min="5" max="5" width="4.54296875" style="7" customWidth="1"/>
    <col min="6" max="6" width="7.26953125" customWidth="1"/>
    <col min="7" max="7" width="4.54296875" customWidth="1"/>
    <col min="8" max="8" width="7.1796875" customWidth="1"/>
    <col min="9" max="9" width="4.54296875" customWidth="1"/>
    <col min="10" max="10" width="1.54296875" customWidth="1"/>
    <col min="11" max="11" width="7.1796875" bestFit="1" customWidth="1"/>
    <col min="12" max="12" width="3.54296875" bestFit="1" customWidth="1"/>
    <col min="13" max="13" width="6" customWidth="1"/>
    <col min="14" max="14" width="3.54296875" bestFit="1" customWidth="1"/>
    <col min="15" max="15" width="7.1796875" bestFit="1" customWidth="1"/>
    <col min="16" max="16" width="5" style="12" customWidth="1"/>
    <col min="17" max="17" width="14.7265625" style="12" customWidth="1"/>
    <col min="18" max="18" width="18" customWidth="1"/>
    <col min="19" max="19" width="15.54296875" customWidth="1"/>
    <col min="20" max="20" width="4.54296875" customWidth="1"/>
  </cols>
  <sheetData>
    <row r="1" spans="1:23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P1"/>
      <c r="Q1"/>
    </row>
    <row r="2" spans="1:23" ht="21" x14ac:dyDescent="0.4">
      <c r="A2" s="162" t="s">
        <v>21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3" ht="9.75" customHeight="1" x14ac:dyDescent="0.35">
      <c r="A3" s="2"/>
    </row>
    <row r="4" spans="1:23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P4"/>
      <c r="Q4"/>
    </row>
    <row r="5" spans="1:23" ht="12.75" customHeight="1" x14ac:dyDescent="0.35">
      <c r="A5" s="2"/>
      <c r="J5" s="15"/>
    </row>
    <row r="6" spans="1:23" ht="30" x14ac:dyDescent="0.35">
      <c r="A6" s="168" t="s">
        <v>12</v>
      </c>
      <c r="B6" s="168"/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3" t="s">
        <v>0</v>
      </c>
      <c r="L6" s="8" t="s">
        <v>3</v>
      </c>
      <c r="M6" s="13" t="s">
        <v>1</v>
      </c>
      <c r="N6" s="8" t="s">
        <v>3</v>
      </c>
      <c r="O6" s="14" t="s">
        <v>2</v>
      </c>
      <c r="P6" s="8" t="s">
        <v>3</v>
      </c>
      <c r="Q6" s="8"/>
      <c r="R6" s="167" t="s">
        <v>7</v>
      </c>
      <c r="S6" s="167"/>
      <c r="T6" s="8" t="s">
        <v>3</v>
      </c>
    </row>
    <row r="7" spans="1:23" ht="16.75" customHeight="1" x14ac:dyDescent="0.35">
      <c r="A7" s="157">
        <v>51</v>
      </c>
      <c r="B7" s="158" t="s">
        <v>86</v>
      </c>
      <c r="C7" s="158" t="s">
        <v>74</v>
      </c>
      <c r="D7" s="154">
        <v>0</v>
      </c>
      <c r="E7" s="155">
        <f>RANK(D7,D$7:D$31)</f>
        <v>16</v>
      </c>
      <c r="F7" s="154">
        <v>0</v>
      </c>
      <c r="G7" s="155">
        <f>RANK(F7,F$7:F$31)</f>
        <v>16</v>
      </c>
      <c r="H7" s="154">
        <f>SUM(D7+F7)</f>
        <v>0</v>
      </c>
      <c r="I7" s="155">
        <f>RANK(H7,H$7:H$31)</f>
        <v>16</v>
      </c>
      <c r="J7" s="37"/>
      <c r="K7" s="141"/>
      <c r="L7" s="142"/>
      <c r="M7" s="141"/>
      <c r="N7" s="142"/>
      <c r="O7" s="141"/>
      <c r="P7" s="142"/>
      <c r="Q7" s="143">
        <v>42014</v>
      </c>
      <c r="R7" s="115" t="s">
        <v>71</v>
      </c>
      <c r="S7" s="39" cm="1">
        <f t="array" ref="S7">SUM(LARGE(H8:H12+O9,{1,2,3}))</f>
        <v>156.60000000000002</v>
      </c>
      <c r="T7" s="25">
        <f>RANK(S7,S$7:S$10)</f>
        <v>1</v>
      </c>
      <c r="V7" s="44"/>
    </row>
    <row r="8" spans="1:23" ht="14.5" customHeight="1" x14ac:dyDescent="0.35">
      <c r="A8" s="61">
        <v>52</v>
      </c>
      <c r="B8" s="110" t="s">
        <v>43</v>
      </c>
      <c r="C8" s="110" t="s">
        <v>71</v>
      </c>
      <c r="D8" s="24">
        <v>13.05</v>
      </c>
      <c r="E8" s="25">
        <f t="shared" ref="E8:E31" si="0">RANK(D8,D$7:D$31)</f>
        <v>1</v>
      </c>
      <c r="F8" s="24">
        <v>13.6</v>
      </c>
      <c r="G8" s="25">
        <f t="shared" ref="G8:G31" si="1">RANK(F8,F$7:F$31)</f>
        <v>1</v>
      </c>
      <c r="H8" s="33">
        <f t="shared" ref="H8:H31" si="2">SUM(D8+F8)</f>
        <v>26.65</v>
      </c>
      <c r="I8" s="25">
        <f t="shared" ref="I8:I31" si="3">RANK(H8,H$7:H$31)</f>
        <v>1</v>
      </c>
      <c r="J8" s="37"/>
      <c r="K8" s="141"/>
      <c r="L8" s="142"/>
      <c r="M8" s="141"/>
      <c r="N8" s="142"/>
      <c r="O8" s="141"/>
      <c r="P8" s="142"/>
      <c r="Q8" s="139">
        <v>42019</v>
      </c>
      <c r="R8" s="116" t="s">
        <v>30</v>
      </c>
      <c r="S8" s="39" cm="1">
        <f t="array" ref="S8">SUM(LARGE(H13:H15+O16,{1,2,3}))</f>
        <v>142.5</v>
      </c>
      <c r="T8" s="25">
        <f>RANK(S8,S$7:S$10)</f>
        <v>3</v>
      </c>
      <c r="V8" s="44"/>
    </row>
    <row r="9" spans="1:23" ht="16.399999999999999" customHeight="1" x14ac:dyDescent="0.35">
      <c r="A9" s="61">
        <v>53</v>
      </c>
      <c r="B9" s="110" t="s">
        <v>143</v>
      </c>
      <c r="C9" s="110" t="s">
        <v>71</v>
      </c>
      <c r="D9" s="141"/>
      <c r="E9" s="142"/>
      <c r="F9" s="141"/>
      <c r="G9" s="142"/>
      <c r="H9" s="174"/>
      <c r="I9" s="142"/>
      <c r="J9" s="37"/>
      <c r="K9" s="24">
        <v>12.8</v>
      </c>
      <c r="L9" s="25">
        <f>RANK(K9,K$7:K$31)</f>
        <v>2</v>
      </c>
      <c r="M9" s="24">
        <v>13.3</v>
      </c>
      <c r="N9" s="25">
        <f>RANK(M9,M$7:M$31)</f>
        <v>1</v>
      </c>
      <c r="O9" s="24">
        <f>K9+M9</f>
        <v>26.1</v>
      </c>
      <c r="P9" s="25">
        <f>RANK(O9,O$7:O$31)</f>
        <v>1</v>
      </c>
      <c r="Q9" s="139">
        <v>41962</v>
      </c>
      <c r="R9" s="117" t="s">
        <v>102</v>
      </c>
      <c r="S9" s="39" cm="1">
        <f t="array" ref="S9">SUM(LARGE(O18:O19+H17,{1,2}))</f>
        <v>95.4</v>
      </c>
      <c r="T9" s="25">
        <f>RANK(S9,S$7:S$10)</f>
        <v>4</v>
      </c>
      <c r="V9" s="44"/>
    </row>
    <row r="10" spans="1:23" ht="14.5" customHeight="1" x14ac:dyDescent="0.35">
      <c r="A10" s="61">
        <v>54</v>
      </c>
      <c r="B10" s="110" t="s">
        <v>144</v>
      </c>
      <c r="C10" s="110" t="s">
        <v>71</v>
      </c>
      <c r="D10" s="24">
        <v>12.75</v>
      </c>
      <c r="E10" s="25">
        <f t="shared" si="0"/>
        <v>5</v>
      </c>
      <c r="F10" s="24">
        <v>13.1</v>
      </c>
      <c r="G10" s="25">
        <f t="shared" si="1"/>
        <v>5</v>
      </c>
      <c r="H10" s="33">
        <f t="shared" si="2"/>
        <v>25.85</v>
      </c>
      <c r="I10" s="25">
        <f t="shared" si="3"/>
        <v>2</v>
      </c>
      <c r="J10" s="37"/>
      <c r="K10" s="141"/>
      <c r="L10" s="142"/>
      <c r="M10" s="141"/>
      <c r="N10" s="142"/>
      <c r="O10" s="141"/>
      <c r="P10" s="142"/>
      <c r="Q10" s="139">
        <v>42287</v>
      </c>
      <c r="R10" s="118" t="s">
        <v>167</v>
      </c>
      <c r="S10" s="39" cm="1">
        <f t="array" ref="S10">SUM(LARGE(H24:H26+O27,{1,2,3}))</f>
        <v>149.9</v>
      </c>
      <c r="T10" s="25">
        <f>RANK(S10,S$7:S$10)</f>
        <v>2</v>
      </c>
      <c r="V10" s="44"/>
    </row>
    <row r="11" spans="1:23" ht="15.65" customHeight="1" x14ac:dyDescent="0.35">
      <c r="A11" s="61">
        <v>55</v>
      </c>
      <c r="B11" s="110" t="s">
        <v>38</v>
      </c>
      <c r="C11" s="110" t="s">
        <v>71</v>
      </c>
      <c r="D11" s="24">
        <v>12.8</v>
      </c>
      <c r="E11" s="25">
        <f t="shared" si="0"/>
        <v>4</v>
      </c>
      <c r="F11" s="24">
        <v>13</v>
      </c>
      <c r="G11" s="25">
        <f t="shared" si="1"/>
        <v>6</v>
      </c>
      <c r="H11" s="33">
        <f t="shared" si="2"/>
        <v>25.8</v>
      </c>
      <c r="I11" s="25">
        <f t="shared" si="3"/>
        <v>3</v>
      </c>
      <c r="J11" s="37"/>
      <c r="K11" s="141"/>
      <c r="L11" s="142"/>
      <c r="M11" s="141"/>
      <c r="N11" s="142"/>
      <c r="O11" s="141"/>
      <c r="P11" s="142"/>
      <c r="Q11" s="139">
        <v>42357</v>
      </c>
      <c r="R11" s="39"/>
      <c r="S11" s="39"/>
      <c r="T11" s="38"/>
      <c r="V11" s="44"/>
    </row>
    <row r="12" spans="1:23" ht="15.65" customHeight="1" x14ac:dyDescent="0.35">
      <c r="A12" s="61">
        <v>56</v>
      </c>
      <c r="B12" s="110" t="s">
        <v>36</v>
      </c>
      <c r="C12" s="110" t="s">
        <v>71</v>
      </c>
      <c r="D12" s="24">
        <v>12.45</v>
      </c>
      <c r="E12" s="25">
        <f t="shared" si="0"/>
        <v>6</v>
      </c>
      <c r="F12" s="24">
        <v>12.5</v>
      </c>
      <c r="G12" s="25">
        <f t="shared" si="1"/>
        <v>9</v>
      </c>
      <c r="H12" s="33">
        <f t="shared" si="2"/>
        <v>24.95</v>
      </c>
      <c r="I12" s="25">
        <f t="shared" si="3"/>
        <v>8</v>
      </c>
      <c r="J12" s="37"/>
      <c r="K12" s="141"/>
      <c r="L12" s="142"/>
      <c r="M12" s="141"/>
      <c r="N12" s="142"/>
      <c r="O12" s="141"/>
      <c r="P12" s="142"/>
      <c r="Q12" s="139">
        <v>42142</v>
      </c>
      <c r="R12" s="39"/>
      <c r="S12" s="39"/>
      <c r="T12" s="38"/>
      <c r="V12" s="44"/>
    </row>
    <row r="13" spans="1:23" ht="15.5" x14ac:dyDescent="0.35">
      <c r="A13" s="61">
        <v>57</v>
      </c>
      <c r="B13" s="111" t="s">
        <v>41</v>
      </c>
      <c r="C13" s="111" t="s">
        <v>72</v>
      </c>
      <c r="D13" s="24">
        <v>12.35</v>
      </c>
      <c r="E13" s="25">
        <f t="shared" si="0"/>
        <v>9</v>
      </c>
      <c r="F13" s="24">
        <v>11.7</v>
      </c>
      <c r="G13" s="25">
        <f t="shared" si="1"/>
        <v>12</v>
      </c>
      <c r="H13" s="33">
        <f t="shared" si="2"/>
        <v>24.049999999999997</v>
      </c>
      <c r="I13" s="25">
        <f t="shared" si="3"/>
        <v>11</v>
      </c>
      <c r="J13" s="37"/>
      <c r="K13" s="141"/>
      <c r="L13" s="142"/>
      <c r="M13" s="141"/>
      <c r="N13" s="142"/>
      <c r="O13" s="141"/>
      <c r="P13" s="142"/>
      <c r="Q13" s="139">
        <v>42065</v>
      </c>
      <c r="R13" s="35"/>
      <c r="S13" s="35"/>
      <c r="T13" s="38"/>
    </row>
    <row r="14" spans="1:23" s="48" customFormat="1" ht="15.5" x14ac:dyDescent="0.35">
      <c r="A14" s="61">
        <v>58</v>
      </c>
      <c r="B14" s="111" t="s">
        <v>42</v>
      </c>
      <c r="C14" s="111" t="s">
        <v>72</v>
      </c>
      <c r="D14" s="24">
        <v>12.2</v>
      </c>
      <c r="E14" s="25">
        <f t="shared" si="0"/>
        <v>10</v>
      </c>
      <c r="F14" s="24">
        <v>10.8</v>
      </c>
      <c r="G14" s="25">
        <f t="shared" si="1"/>
        <v>15</v>
      </c>
      <c r="H14" s="33">
        <f t="shared" si="2"/>
        <v>23</v>
      </c>
      <c r="I14" s="25">
        <f t="shared" si="3"/>
        <v>15</v>
      </c>
      <c r="J14" s="37"/>
      <c r="K14" s="141"/>
      <c r="L14" s="142"/>
      <c r="M14" s="141"/>
      <c r="N14" s="142"/>
      <c r="O14" s="141"/>
      <c r="P14" s="142"/>
      <c r="Q14" s="139">
        <v>42328</v>
      </c>
      <c r="R14" s="52"/>
      <c r="S14" s="52"/>
      <c r="T14" s="70"/>
      <c r="U14"/>
      <c r="V14"/>
      <c r="W14"/>
    </row>
    <row r="15" spans="1:23" ht="15.5" x14ac:dyDescent="0.35">
      <c r="A15" s="61">
        <v>59</v>
      </c>
      <c r="B15" s="111" t="s">
        <v>35</v>
      </c>
      <c r="C15" s="111" t="s">
        <v>72</v>
      </c>
      <c r="D15" s="24">
        <v>12.4</v>
      </c>
      <c r="E15" s="25">
        <f t="shared" si="0"/>
        <v>8</v>
      </c>
      <c r="F15" s="24">
        <v>11.5</v>
      </c>
      <c r="G15" s="25">
        <f t="shared" si="1"/>
        <v>13</v>
      </c>
      <c r="H15" s="33">
        <f t="shared" si="2"/>
        <v>23.9</v>
      </c>
      <c r="I15" s="25">
        <f t="shared" si="3"/>
        <v>12</v>
      </c>
      <c r="J15" s="37"/>
      <c r="K15" s="141"/>
      <c r="L15" s="142"/>
      <c r="M15" s="141"/>
      <c r="N15" s="142"/>
      <c r="O15" s="141"/>
      <c r="P15" s="142"/>
      <c r="Q15" s="139">
        <v>42053</v>
      </c>
      <c r="R15" s="39"/>
      <c r="S15" s="39"/>
      <c r="T15" s="38"/>
    </row>
    <row r="16" spans="1:23" ht="15.5" x14ac:dyDescent="0.35">
      <c r="A16" s="61">
        <v>60</v>
      </c>
      <c r="B16" s="111" t="s">
        <v>40</v>
      </c>
      <c r="C16" s="111" t="s">
        <v>72</v>
      </c>
      <c r="D16" s="141"/>
      <c r="E16" s="142"/>
      <c r="F16" s="141"/>
      <c r="G16" s="142"/>
      <c r="H16" s="174"/>
      <c r="I16" s="142"/>
      <c r="J16" s="37"/>
      <c r="K16" s="24">
        <v>12.45</v>
      </c>
      <c r="L16" s="25">
        <f t="shared" ref="L16:L29" si="4">RANK(K16,K$7:K$31)</f>
        <v>4</v>
      </c>
      <c r="M16" s="24">
        <v>11.4</v>
      </c>
      <c r="N16" s="25">
        <f t="shared" ref="N16:N29" si="5">RANK(M16,M$7:M$31)</f>
        <v>8</v>
      </c>
      <c r="O16" s="24">
        <f>K16+M16</f>
        <v>23.85</v>
      </c>
      <c r="P16" s="25">
        <f t="shared" ref="P16:P29" si="6">RANK(O16,O$7:O$31)</f>
        <v>8</v>
      </c>
      <c r="Q16" s="139">
        <v>41951</v>
      </c>
      <c r="R16" s="35"/>
      <c r="S16" s="39"/>
      <c r="T16" s="38"/>
    </row>
    <row r="17" spans="1:23" ht="15.5" x14ac:dyDescent="0.35">
      <c r="A17" s="61">
        <v>61</v>
      </c>
      <c r="B17" s="112" t="s">
        <v>145</v>
      </c>
      <c r="C17" s="112" t="s">
        <v>102</v>
      </c>
      <c r="D17" s="24">
        <v>12.2</v>
      </c>
      <c r="E17" s="25">
        <f t="shared" si="0"/>
        <v>10</v>
      </c>
      <c r="F17" s="24">
        <v>11.4</v>
      </c>
      <c r="G17" s="25">
        <f t="shared" si="1"/>
        <v>14</v>
      </c>
      <c r="H17" s="33">
        <f t="shared" si="2"/>
        <v>23.6</v>
      </c>
      <c r="I17" s="25">
        <f t="shared" si="3"/>
        <v>13</v>
      </c>
      <c r="J17" s="37"/>
      <c r="K17" s="141"/>
      <c r="L17" s="142"/>
      <c r="M17" s="141"/>
      <c r="N17" s="142"/>
      <c r="O17" s="141"/>
      <c r="P17" s="142"/>
      <c r="Q17" s="139">
        <v>42197</v>
      </c>
      <c r="R17" s="39"/>
      <c r="S17" s="39"/>
      <c r="T17" s="38"/>
      <c r="U17" s="48"/>
      <c r="V17" s="48"/>
      <c r="W17" s="48"/>
    </row>
    <row r="18" spans="1:23" ht="15.5" x14ac:dyDescent="0.35">
      <c r="A18" s="61">
        <v>62</v>
      </c>
      <c r="B18" s="112" t="s">
        <v>146</v>
      </c>
      <c r="C18" s="112" t="s">
        <v>102</v>
      </c>
      <c r="D18" s="141"/>
      <c r="E18" s="142"/>
      <c r="F18" s="141"/>
      <c r="G18" s="142"/>
      <c r="H18" s="174"/>
      <c r="I18" s="142"/>
      <c r="J18" s="37"/>
      <c r="K18" s="24">
        <v>12.3</v>
      </c>
      <c r="L18" s="25">
        <f t="shared" si="4"/>
        <v>5</v>
      </c>
      <c r="M18" s="24">
        <v>13.1</v>
      </c>
      <c r="N18" s="25">
        <f t="shared" si="5"/>
        <v>2</v>
      </c>
      <c r="O18" s="24">
        <f>K18+M18</f>
        <v>25.4</v>
      </c>
      <c r="P18" s="25">
        <f t="shared" si="6"/>
        <v>4</v>
      </c>
      <c r="Q18" s="139">
        <v>41745</v>
      </c>
      <c r="R18" s="39"/>
      <c r="S18" s="39"/>
      <c r="T18" s="38"/>
    </row>
    <row r="19" spans="1:23" ht="15.5" x14ac:dyDescent="0.35">
      <c r="A19" s="61">
        <v>63</v>
      </c>
      <c r="B19" s="112" t="s">
        <v>147</v>
      </c>
      <c r="C19" s="112" t="s">
        <v>102</v>
      </c>
      <c r="D19" s="141"/>
      <c r="E19" s="142"/>
      <c r="F19" s="141"/>
      <c r="G19" s="142"/>
      <c r="H19" s="174"/>
      <c r="I19" s="142"/>
      <c r="J19" s="37"/>
      <c r="K19" s="24">
        <v>12.3</v>
      </c>
      <c r="L19" s="25">
        <f t="shared" si="4"/>
        <v>5</v>
      </c>
      <c r="M19" s="24">
        <v>10.5</v>
      </c>
      <c r="N19" s="25">
        <f t="shared" si="5"/>
        <v>9</v>
      </c>
      <c r="O19" s="24">
        <f>K19+M19</f>
        <v>22.8</v>
      </c>
      <c r="P19" s="25">
        <f t="shared" si="6"/>
        <v>9</v>
      </c>
      <c r="Q19" s="139">
        <v>41939</v>
      </c>
    </row>
    <row r="20" spans="1:23" ht="15.5" x14ac:dyDescent="0.35">
      <c r="A20" s="61">
        <v>64</v>
      </c>
      <c r="B20" s="97" t="s">
        <v>148</v>
      </c>
      <c r="C20" s="97" t="s">
        <v>32</v>
      </c>
      <c r="D20" s="141"/>
      <c r="E20" s="142"/>
      <c r="F20" s="141"/>
      <c r="G20" s="142"/>
      <c r="H20" s="174"/>
      <c r="I20" s="142"/>
      <c r="J20" s="37"/>
      <c r="K20" s="24">
        <v>12.15</v>
      </c>
      <c r="L20" s="25">
        <f t="shared" si="4"/>
        <v>8</v>
      </c>
      <c r="M20" s="24">
        <v>12.4</v>
      </c>
      <c r="N20" s="25">
        <f t="shared" si="5"/>
        <v>6</v>
      </c>
      <c r="O20" s="24">
        <f>K20+M20</f>
        <v>24.55</v>
      </c>
      <c r="P20" s="25">
        <f t="shared" si="6"/>
        <v>7</v>
      </c>
      <c r="Q20" s="139">
        <v>41683</v>
      </c>
      <c r="R20" s="6"/>
    </row>
    <row r="21" spans="1:23" s="48" customFormat="1" ht="15.5" x14ac:dyDescent="0.35">
      <c r="A21" s="61">
        <v>65</v>
      </c>
      <c r="B21" s="97" t="s">
        <v>33</v>
      </c>
      <c r="C21" s="97" t="s">
        <v>32</v>
      </c>
      <c r="D21" s="24">
        <v>13</v>
      </c>
      <c r="E21" s="25">
        <f t="shared" si="0"/>
        <v>2</v>
      </c>
      <c r="F21" s="24">
        <v>12.8</v>
      </c>
      <c r="G21" s="25">
        <f t="shared" si="1"/>
        <v>8</v>
      </c>
      <c r="H21" s="33">
        <f t="shared" si="2"/>
        <v>25.8</v>
      </c>
      <c r="I21" s="25">
        <f t="shared" si="3"/>
        <v>3</v>
      </c>
      <c r="J21" s="37"/>
      <c r="K21" s="141"/>
      <c r="L21" s="142"/>
      <c r="M21" s="141"/>
      <c r="N21" s="142"/>
      <c r="O21" s="141"/>
      <c r="P21" s="142"/>
      <c r="Q21" s="139">
        <v>42101</v>
      </c>
      <c r="R21" s="54"/>
      <c r="V21"/>
      <c r="W21"/>
    </row>
    <row r="22" spans="1:23" ht="15.5" x14ac:dyDescent="0.35">
      <c r="A22" s="61">
        <v>66</v>
      </c>
      <c r="B22" s="97" t="s">
        <v>149</v>
      </c>
      <c r="C22" s="97" t="s">
        <v>94</v>
      </c>
      <c r="D22" s="141"/>
      <c r="E22" s="142"/>
      <c r="F22" s="141"/>
      <c r="G22" s="142"/>
      <c r="H22" s="174"/>
      <c r="I22" s="142"/>
      <c r="J22" s="37"/>
      <c r="K22" s="24">
        <v>12.3</v>
      </c>
      <c r="L22" s="25">
        <f t="shared" si="4"/>
        <v>5</v>
      </c>
      <c r="M22" s="24">
        <v>13</v>
      </c>
      <c r="N22" s="25">
        <f t="shared" si="5"/>
        <v>4</v>
      </c>
      <c r="O22" s="24">
        <f>K22+M22</f>
        <v>25.3</v>
      </c>
      <c r="P22" s="25">
        <f t="shared" si="6"/>
        <v>5</v>
      </c>
      <c r="Q22" s="139">
        <v>41737</v>
      </c>
      <c r="R22" s="6"/>
    </row>
    <row r="23" spans="1:23" ht="15.5" x14ac:dyDescent="0.35">
      <c r="A23" s="61">
        <v>67</v>
      </c>
      <c r="B23" s="97" t="s">
        <v>150</v>
      </c>
      <c r="C23" s="97" t="s">
        <v>94</v>
      </c>
      <c r="D23" s="24">
        <v>12.1</v>
      </c>
      <c r="E23" s="25">
        <f t="shared" si="0"/>
        <v>12</v>
      </c>
      <c r="F23" s="24">
        <v>13.2</v>
      </c>
      <c r="G23" s="25">
        <f t="shared" si="1"/>
        <v>3</v>
      </c>
      <c r="H23" s="33">
        <f t="shared" si="2"/>
        <v>25.299999999999997</v>
      </c>
      <c r="I23" s="25">
        <f t="shared" si="3"/>
        <v>7</v>
      </c>
      <c r="J23" s="37"/>
      <c r="K23" s="141"/>
      <c r="L23" s="142"/>
      <c r="M23" s="141"/>
      <c r="N23" s="142"/>
      <c r="O23" s="141"/>
      <c r="P23" s="142"/>
      <c r="Q23" s="139">
        <v>42265</v>
      </c>
      <c r="R23" s="6"/>
    </row>
    <row r="24" spans="1:23" ht="15.5" x14ac:dyDescent="0.35">
      <c r="A24" s="61">
        <v>69</v>
      </c>
      <c r="B24" s="113" t="s">
        <v>153</v>
      </c>
      <c r="C24" s="114" t="s">
        <v>167</v>
      </c>
      <c r="D24" s="24">
        <v>11.4</v>
      </c>
      <c r="E24" s="25">
        <f t="shared" si="0"/>
        <v>13</v>
      </c>
      <c r="F24" s="24">
        <v>13.3</v>
      </c>
      <c r="G24" s="25">
        <f t="shared" si="1"/>
        <v>2</v>
      </c>
      <c r="H24" s="33">
        <f t="shared" si="2"/>
        <v>24.700000000000003</v>
      </c>
      <c r="I24" s="25">
        <f t="shared" si="3"/>
        <v>9</v>
      </c>
      <c r="J24" s="37"/>
      <c r="K24" s="141"/>
      <c r="L24" s="142"/>
      <c r="M24" s="141"/>
      <c r="N24" s="142"/>
      <c r="O24" s="141"/>
      <c r="P24" s="142"/>
      <c r="Q24" s="143">
        <v>42052</v>
      </c>
      <c r="R24" s="6"/>
    </row>
    <row r="25" spans="1:23" ht="15.5" x14ac:dyDescent="0.35">
      <c r="A25" s="61">
        <v>70</v>
      </c>
      <c r="B25" s="113" t="s">
        <v>154</v>
      </c>
      <c r="C25" s="114" t="s">
        <v>167</v>
      </c>
      <c r="D25" s="24">
        <v>11.35</v>
      </c>
      <c r="E25" s="25">
        <f t="shared" si="0"/>
        <v>14</v>
      </c>
      <c r="F25" s="24">
        <v>13.2</v>
      </c>
      <c r="G25" s="25">
        <f t="shared" si="1"/>
        <v>3</v>
      </c>
      <c r="H25" s="33">
        <f t="shared" si="2"/>
        <v>24.549999999999997</v>
      </c>
      <c r="I25" s="25">
        <f t="shared" si="3"/>
        <v>10</v>
      </c>
      <c r="J25" s="37"/>
      <c r="K25" s="141"/>
      <c r="L25" s="142"/>
      <c r="M25" s="141"/>
      <c r="N25" s="142"/>
      <c r="O25" s="141"/>
      <c r="P25" s="142"/>
      <c r="Q25" s="143">
        <v>42321</v>
      </c>
      <c r="R25" s="6"/>
    </row>
    <row r="26" spans="1:23" ht="15.5" x14ac:dyDescent="0.35">
      <c r="A26" s="61">
        <v>71</v>
      </c>
      <c r="B26" s="113" t="s">
        <v>155</v>
      </c>
      <c r="C26" s="114" t="s">
        <v>167</v>
      </c>
      <c r="D26" s="24">
        <v>11.25</v>
      </c>
      <c r="E26" s="25">
        <f t="shared" si="0"/>
        <v>15</v>
      </c>
      <c r="F26" s="24">
        <v>12.3</v>
      </c>
      <c r="G26" s="25">
        <f t="shared" si="1"/>
        <v>11</v>
      </c>
      <c r="H26" s="33">
        <f t="shared" si="2"/>
        <v>23.55</v>
      </c>
      <c r="I26" s="25">
        <f t="shared" si="3"/>
        <v>14</v>
      </c>
      <c r="J26" s="37"/>
      <c r="K26" s="141"/>
      <c r="L26" s="142"/>
      <c r="M26" s="141"/>
      <c r="N26" s="142"/>
      <c r="O26" s="141"/>
      <c r="P26" s="142"/>
      <c r="Q26" s="143">
        <v>42036</v>
      </c>
      <c r="R26" s="6"/>
    </row>
    <row r="27" spans="1:23" ht="15.5" x14ac:dyDescent="0.35">
      <c r="A27" s="61">
        <v>72</v>
      </c>
      <c r="B27" s="145" t="s">
        <v>175</v>
      </c>
      <c r="C27" s="146" t="s">
        <v>167</v>
      </c>
      <c r="D27" s="141"/>
      <c r="E27" s="142"/>
      <c r="F27" s="141"/>
      <c r="G27" s="142"/>
      <c r="H27" s="174"/>
      <c r="I27" s="142"/>
      <c r="J27" s="150"/>
      <c r="K27" s="24">
        <v>12.6</v>
      </c>
      <c r="L27" s="25">
        <f t="shared" si="4"/>
        <v>3</v>
      </c>
      <c r="M27" s="24">
        <v>13.1</v>
      </c>
      <c r="N27" s="25">
        <f t="shared" si="5"/>
        <v>2</v>
      </c>
      <c r="O27" s="24">
        <f t="shared" ref="O27:O29" si="7">K27+M27</f>
        <v>25.7</v>
      </c>
      <c r="P27" s="25">
        <f t="shared" si="6"/>
        <v>2</v>
      </c>
      <c r="Q27" s="144">
        <v>41773</v>
      </c>
      <c r="R27" s="6"/>
    </row>
    <row r="28" spans="1:23" ht="15.5" x14ac:dyDescent="0.35">
      <c r="A28" s="3">
        <v>145</v>
      </c>
      <c r="B28" s="149" t="s">
        <v>184</v>
      </c>
      <c r="C28" s="90" t="s">
        <v>71</v>
      </c>
      <c r="D28" s="141"/>
      <c r="E28" s="142"/>
      <c r="F28" s="141"/>
      <c r="G28" s="142"/>
      <c r="H28" s="174"/>
      <c r="I28" s="142"/>
      <c r="J28" s="150"/>
      <c r="K28" s="24">
        <v>12.05</v>
      </c>
      <c r="L28" s="25">
        <f t="shared" si="4"/>
        <v>9</v>
      </c>
      <c r="M28" s="24">
        <v>12.7</v>
      </c>
      <c r="N28" s="25">
        <f t="shared" si="5"/>
        <v>5</v>
      </c>
      <c r="O28" s="24">
        <f t="shared" si="7"/>
        <v>24.75</v>
      </c>
      <c r="P28" s="25">
        <f t="shared" si="6"/>
        <v>6</v>
      </c>
      <c r="Q28" s="144">
        <v>41804</v>
      </c>
      <c r="R28" s="6"/>
    </row>
    <row r="29" spans="1:23" ht="15.5" x14ac:dyDescent="0.35">
      <c r="A29" s="3">
        <v>146</v>
      </c>
      <c r="B29" s="149" t="s">
        <v>185</v>
      </c>
      <c r="C29" s="90" t="s">
        <v>71</v>
      </c>
      <c r="D29" s="141"/>
      <c r="E29" s="142"/>
      <c r="F29" s="141"/>
      <c r="G29" s="142"/>
      <c r="H29" s="174"/>
      <c r="I29" s="142"/>
      <c r="J29" s="150"/>
      <c r="K29" s="24">
        <v>13.25</v>
      </c>
      <c r="L29" s="25">
        <f t="shared" si="4"/>
        <v>1</v>
      </c>
      <c r="M29" s="24">
        <v>12.4</v>
      </c>
      <c r="N29" s="25">
        <f t="shared" si="5"/>
        <v>6</v>
      </c>
      <c r="O29" s="24">
        <f t="shared" si="7"/>
        <v>25.65</v>
      </c>
      <c r="P29" s="25">
        <f t="shared" si="6"/>
        <v>3</v>
      </c>
      <c r="Q29" s="144">
        <v>41999</v>
      </c>
      <c r="R29" s="6"/>
    </row>
    <row r="30" spans="1:23" ht="15.5" x14ac:dyDescent="0.35">
      <c r="A30" s="3">
        <v>147</v>
      </c>
      <c r="B30" s="149" t="s">
        <v>186</v>
      </c>
      <c r="C30" s="90" t="s">
        <v>71</v>
      </c>
      <c r="D30" s="24">
        <v>12.45</v>
      </c>
      <c r="E30" s="25">
        <f t="shared" si="0"/>
        <v>6</v>
      </c>
      <c r="F30" s="24">
        <v>12.9</v>
      </c>
      <c r="G30" s="25">
        <f t="shared" si="1"/>
        <v>7</v>
      </c>
      <c r="H30" s="33">
        <f t="shared" si="2"/>
        <v>25.35</v>
      </c>
      <c r="I30" s="25">
        <f t="shared" si="3"/>
        <v>5</v>
      </c>
      <c r="J30" s="150"/>
      <c r="K30" s="150"/>
      <c r="L30" s="142"/>
      <c r="M30" s="150"/>
      <c r="N30" s="150"/>
      <c r="O30" s="150"/>
      <c r="P30" s="151"/>
      <c r="Q30" s="144">
        <v>42274</v>
      </c>
      <c r="R30" s="6"/>
    </row>
    <row r="31" spans="1:23" ht="15.5" x14ac:dyDescent="0.35">
      <c r="A31" s="3">
        <v>148</v>
      </c>
      <c r="B31" s="149" t="s">
        <v>187</v>
      </c>
      <c r="C31" s="90" t="s">
        <v>71</v>
      </c>
      <c r="D31" s="24">
        <v>12.85</v>
      </c>
      <c r="E31" s="25">
        <f t="shared" si="0"/>
        <v>3</v>
      </c>
      <c r="F31" s="24">
        <v>12.5</v>
      </c>
      <c r="G31" s="25">
        <f t="shared" si="1"/>
        <v>9</v>
      </c>
      <c r="H31" s="33">
        <f t="shared" si="2"/>
        <v>25.35</v>
      </c>
      <c r="I31" s="25">
        <f t="shared" si="3"/>
        <v>5</v>
      </c>
      <c r="J31" s="150"/>
      <c r="K31" s="150"/>
      <c r="L31" s="150"/>
      <c r="M31" s="150"/>
      <c r="N31" s="150"/>
      <c r="O31" s="150"/>
      <c r="P31" s="151"/>
      <c r="Q31" s="144">
        <v>42252</v>
      </c>
      <c r="R31" s="6"/>
    </row>
    <row r="32" spans="1:23" x14ac:dyDescent="0.35">
      <c r="P32" s="9"/>
      <c r="Q32" s="9"/>
      <c r="R32" s="6"/>
    </row>
  </sheetData>
  <mergeCells count="5">
    <mergeCell ref="A6:B6"/>
    <mergeCell ref="A1:I1"/>
    <mergeCell ref="A2:I2"/>
    <mergeCell ref="A4:I4"/>
    <mergeCell ref="R6:S6"/>
  </mergeCells>
  <phoneticPr fontId="0" type="noConversion"/>
  <conditionalFormatting sqref="E7:E31 G7:G31 I7:I31 P7:Q9 N7:N29 L7:L30 P10:P29 Q10:Q26">
    <cfRule type="cellIs" dxfId="96" priority="46" stopIfTrue="1" operator="equal">
      <formula>3</formula>
    </cfRule>
  </conditionalFormatting>
  <conditionalFormatting sqref="E7:E31 G7:G31 I7:I31">
    <cfRule type="cellIs" dxfId="95" priority="4" operator="between">
      <formula>6</formula>
      <formula>6</formula>
    </cfRule>
    <cfRule type="cellIs" dxfId="94" priority="5" operator="between">
      <formula>5</formula>
      <formula>5</formula>
    </cfRule>
    <cfRule type="cellIs" dxfId="93" priority="6" operator="between">
      <formula>4</formula>
      <formula>4</formula>
    </cfRule>
  </conditionalFormatting>
  <conditionalFormatting sqref="L7:L31 N7:N31 P7:P31">
    <cfRule type="cellIs" dxfId="92" priority="1" operator="between">
      <formula>6</formula>
      <formula>6</formula>
    </cfRule>
    <cfRule type="cellIs" dxfId="91" priority="2" operator="between">
      <formula>5</formula>
      <formula>5</formula>
    </cfRule>
    <cfRule type="cellIs" dxfId="90" priority="3" operator="between">
      <formula>4</formula>
      <formula>4</formula>
    </cfRule>
  </conditionalFormatting>
  <conditionalFormatting sqref="P7:Q9 N7:N29 L7:L30 E7:E31 G7:G31 I7:I31 Q10:Q26 P10:P29">
    <cfRule type="cellIs" dxfId="89" priority="47" stopIfTrue="1" operator="equal">
      <formula>2</formula>
    </cfRule>
    <cfRule type="cellIs" dxfId="88" priority="48" stopIfTrue="1" operator="equal">
      <formula>1</formula>
    </cfRule>
  </conditionalFormatting>
  <conditionalFormatting sqref="T7:T10">
    <cfRule type="cellIs" dxfId="87" priority="37" stopIfTrue="1" operator="equal">
      <formula>3</formula>
    </cfRule>
    <cfRule type="cellIs" dxfId="86" priority="38" stopIfTrue="1" operator="equal">
      <formula>2</formula>
    </cfRule>
    <cfRule type="cellIs" dxfId="85" priority="39" stopIfTrue="1" operator="equal">
      <formula>1</formula>
    </cfRule>
  </conditionalFormatting>
  <printOptions horizontalCentered="1"/>
  <pageMargins left="0.11811023622047245" right="0.11811023622047245" top="0.31496062992125984" bottom="7.874015748031496E-2" header="0.31496062992125984" footer="0.31496062992125984"/>
  <pageSetup paperSize="9" scale="85" orientation="landscape" horizontalDpi="4294967294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Normal="100" workbookViewId="0">
      <selection activeCell="D11" sqref="D11"/>
    </sheetView>
  </sheetViews>
  <sheetFormatPr defaultRowHeight="14.5" x14ac:dyDescent="0.35"/>
  <cols>
    <col min="1" max="1" width="4.453125" style="1" customWidth="1"/>
    <col min="2" max="2" width="26.1796875" customWidth="1"/>
    <col min="3" max="3" width="26.45312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7.453125" customWidth="1"/>
    <col min="11" max="11" width="2.08984375" style="12" customWidth="1"/>
    <col min="12" max="12" width="28.90625" customWidth="1"/>
    <col min="13" max="13" width="8" customWidth="1"/>
    <col min="14" max="14" width="4.54296875" customWidth="1"/>
  </cols>
  <sheetData>
    <row r="1" spans="1:15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5" ht="21" x14ac:dyDescent="0.4">
      <c r="A2" s="162" t="s">
        <v>22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5" ht="9.75" customHeight="1" x14ac:dyDescent="0.35">
      <c r="A3" s="2"/>
    </row>
    <row r="4" spans="1:15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5" ht="12.75" customHeight="1" x14ac:dyDescent="0.35">
      <c r="A5" s="2"/>
      <c r="J5" s="15"/>
    </row>
    <row r="6" spans="1:15" ht="30" x14ac:dyDescent="0.5">
      <c r="B6" s="57" t="s">
        <v>8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5" ht="18" customHeight="1" x14ac:dyDescent="0.35">
      <c r="A7" s="61">
        <v>73</v>
      </c>
      <c r="B7" s="120" t="s">
        <v>44</v>
      </c>
      <c r="C7" s="119" t="s">
        <v>71</v>
      </c>
      <c r="D7" s="24">
        <v>13.2</v>
      </c>
      <c r="E7" s="25">
        <f>RANK(D7,D$7:D$11)</f>
        <v>1</v>
      </c>
      <c r="F7" s="24">
        <v>12.5</v>
      </c>
      <c r="G7" s="25">
        <f>RANK(F7,F$7:F$11)</f>
        <v>2</v>
      </c>
      <c r="H7" s="24">
        <f>D7+F7</f>
        <v>25.7</v>
      </c>
      <c r="I7" s="25">
        <f>RANK(H7,H$7:H$11)</f>
        <v>1</v>
      </c>
      <c r="J7" s="37"/>
      <c r="K7" s="38"/>
      <c r="L7" s="115" t="s">
        <v>71</v>
      </c>
      <c r="M7" s="39" cm="1">
        <f t="array" ref="M7">SUM(LARGE(H7:H10,{1,2,3}))</f>
        <v>75.650000000000006</v>
      </c>
      <c r="N7" s="25">
        <f>RANK(M7,M$7:M$8)</f>
        <v>1</v>
      </c>
      <c r="O7" s="35"/>
    </row>
    <row r="8" spans="1:15" ht="16.75" customHeight="1" x14ac:dyDescent="0.35">
      <c r="A8" s="61">
        <v>74</v>
      </c>
      <c r="B8" s="120" t="s">
        <v>45</v>
      </c>
      <c r="C8" s="119" t="s">
        <v>71</v>
      </c>
      <c r="D8" s="24">
        <v>12.8</v>
      </c>
      <c r="E8" s="25">
        <f t="shared" ref="E8:E11" si="0">RANK(D8,D$7:D$11)</f>
        <v>3</v>
      </c>
      <c r="F8" s="24">
        <v>12.1</v>
      </c>
      <c r="G8" s="25">
        <f t="shared" ref="G8:G11" si="1">RANK(F8,F$7:F$11)</f>
        <v>4</v>
      </c>
      <c r="H8" s="24">
        <f t="shared" ref="H8:H11" si="2">D8+F8</f>
        <v>24.9</v>
      </c>
      <c r="I8" s="25">
        <f t="shared" ref="I8:I11" si="3">RANK(H8,H$7:H$11)</f>
        <v>3</v>
      </c>
      <c r="J8" s="37"/>
      <c r="K8" s="38"/>
      <c r="L8" s="39"/>
      <c r="M8" s="39"/>
      <c r="N8" s="38"/>
      <c r="O8" s="35"/>
    </row>
    <row r="9" spans="1:15" ht="15.5" x14ac:dyDescent="0.35">
      <c r="A9" s="61">
        <v>75</v>
      </c>
      <c r="B9" s="120" t="s">
        <v>39</v>
      </c>
      <c r="C9" s="119" t="s">
        <v>71</v>
      </c>
      <c r="D9" s="24">
        <v>12.9</v>
      </c>
      <c r="E9" s="25">
        <f t="shared" si="0"/>
        <v>2</v>
      </c>
      <c r="F9" s="24">
        <v>12.15</v>
      </c>
      <c r="G9" s="25">
        <f t="shared" si="1"/>
        <v>3</v>
      </c>
      <c r="H9" s="24">
        <f t="shared" si="2"/>
        <v>25.05</v>
      </c>
      <c r="I9" s="25">
        <f t="shared" si="3"/>
        <v>2</v>
      </c>
      <c r="J9" s="37"/>
      <c r="K9" s="35"/>
      <c r="L9" s="35"/>
      <c r="M9" s="35"/>
      <c r="N9" s="35"/>
      <c r="O9" s="35"/>
    </row>
    <row r="10" spans="1:15" ht="15.5" x14ac:dyDescent="0.35">
      <c r="A10" s="61">
        <v>76</v>
      </c>
      <c r="B10" s="120" t="s">
        <v>37</v>
      </c>
      <c r="C10" s="119" t="s">
        <v>71</v>
      </c>
      <c r="D10" s="24">
        <v>12.75</v>
      </c>
      <c r="E10" s="25">
        <f t="shared" si="0"/>
        <v>4</v>
      </c>
      <c r="F10" s="24">
        <v>11.9</v>
      </c>
      <c r="G10" s="25">
        <f t="shared" si="1"/>
        <v>5</v>
      </c>
      <c r="H10" s="24">
        <f t="shared" si="2"/>
        <v>24.65</v>
      </c>
      <c r="I10" s="25">
        <f t="shared" si="3"/>
        <v>4</v>
      </c>
      <c r="J10" s="37"/>
      <c r="K10" s="35"/>
      <c r="L10" s="35"/>
      <c r="M10" s="35"/>
      <c r="N10" s="35"/>
      <c r="O10" s="35"/>
    </row>
    <row r="11" spans="1:15" ht="15.5" x14ac:dyDescent="0.35">
      <c r="A11" s="61">
        <v>77</v>
      </c>
      <c r="B11" s="88" t="s">
        <v>169</v>
      </c>
      <c r="C11" s="88" t="s">
        <v>167</v>
      </c>
      <c r="D11" s="24">
        <v>11.9</v>
      </c>
      <c r="E11" s="25">
        <f t="shared" si="0"/>
        <v>5</v>
      </c>
      <c r="F11" s="24">
        <v>12.58</v>
      </c>
      <c r="G11" s="25">
        <f t="shared" si="1"/>
        <v>1</v>
      </c>
      <c r="H11" s="24">
        <f t="shared" si="2"/>
        <v>24.48</v>
      </c>
      <c r="I11" s="25">
        <f t="shared" si="3"/>
        <v>5</v>
      </c>
      <c r="J11" s="37"/>
      <c r="K11" s="35"/>
      <c r="L11" s="35"/>
      <c r="M11" s="35"/>
      <c r="N11" s="35"/>
      <c r="O11" s="35"/>
    </row>
    <row r="12" spans="1:15" ht="15.5" x14ac:dyDescent="0.35">
      <c r="A12" s="61"/>
      <c r="B12" s="35"/>
      <c r="C12" s="61"/>
      <c r="D12" s="35"/>
      <c r="E12" s="36"/>
      <c r="F12" s="35"/>
      <c r="G12" s="35"/>
      <c r="H12" s="35"/>
      <c r="I12" s="35"/>
      <c r="J12" s="66"/>
      <c r="K12" s="47"/>
      <c r="L12" s="35"/>
      <c r="M12" s="35"/>
      <c r="N12" s="35"/>
      <c r="O12" s="35"/>
    </row>
    <row r="13" spans="1:15" ht="15.5" x14ac:dyDescent="0.35">
      <c r="A13" s="61"/>
      <c r="B13" s="35"/>
      <c r="C13" s="61"/>
      <c r="D13" s="35"/>
      <c r="E13" s="36"/>
      <c r="F13" s="35"/>
      <c r="G13" s="35"/>
      <c r="H13" s="35"/>
      <c r="I13" s="35"/>
      <c r="J13" s="35"/>
      <c r="K13" s="47"/>
      <c r="L13" s="35"/>
      <c r="M13" s="35"/>
      <c r="N13" s="35"/>
      <c r="O13" s="35"/>
    </row>
  </sheetData>
  <mergeCells count="4">
    <mergeCell ref="K6:M6"/>
    <mergeCell ref="A1:I1"/>
    <mergeCell ref="A2:I2"/>
    <mergeCell ref="A4:I4"/>
  </mergeCells>
  <phoneticPr fontId="0" type="noConversion"/>
  <conditionalFormatting sqref="E7:E11">
    <cfRule type="cellIs" dxfId="84" priority="16" stopIfTrue="1" operator="equal">
      <formula>3</formula>
    </cfRule>
    <cfRule type="cellIs" dxfId="83" priority="17" stopIfTrue="1" operator="equal">
      <formula>2</formula>
    </cfRule>
    <cfRule type="cellIs" dxfId="82" priority="18" stopIfTrue="1" operator="equal">
      <formula>1</formula>
    </cfRule>
  </conditionalFormatting>
  <conditionalFormatting sqref="G7:G11">
    <cfRule type="cellIs" dxfId="81" priority="4" stopIfTrue="1" operator="equal">
      <formula>3</formula>
    </cfRule>
    <cfRule type="cellIs" dxfId="80" priority="5" stopIfTrue="1" operator="equal">
      <formula>2</formula>
    </cfRule>
    <cfRule type="cellIs" dxfId="79" priority="6" stopIfTrue="1" operator="equal">
      <formula>1</formula>
    </cfRule>
  </conditionalFormatting>
  <conditionalFormatting sqref="I7:I11">
    <cfRule type="cellIs" dxfId="78" priority="1" stopIfTrue="1" operator="equal">
      <formula>3</formula>
    </cfRule>
    <cfRule type="cellIs" dxfId="77" priority="2" stopIfTrue="1" operator="equal">
      <formula>2</formula>
    </cfRule>
    <cfRule type="cellIs" dxfId="76" priority="3" stopIfTrue="1" operator="equal">
      <formula>1</formula>
    </cfRule>
  </conditionalFormatting>
  <conditionalFormatting sqref="N7">
    <cfRule type="cellIs" dxfId="75" priority="7" stopIfTrue="1" operator="equal">
      <formula>3</formula>
    </cfRule>
    <cfRule type="cellIs" dxfId="74" priority="8" stopIfTrue="1" operator="equal">
      <formula>2</formula>
    </cfRule>
    <cfRule type="cellIs" dxfId="73" priority="9" stopIfTrue="1" operator="equal">
      <formula>1</formula>
    </cfRule>
  </conditionalFormatting>
  <pageMargins left="0.39370078740157483" right="0.19685039370078741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6"/>
  <sheetViews>
    <sheetView zoomScaleNormal="100" workbookViewId="0">
      <selection activeCell="B29" sqref="B29"/>
    </sheetView>
  </sheetViews>
  <sheetFormatPr defaultRowHeight="14.5" x14ac:dyDescent="0.35"/>
  <cols>
    <col min="1" max="1" width="4.453125" style="1" customWidth="1"/>
    <col min="2" max="2" width="34.36328125" customWidth="1"/>
    <col min="3" max="3" width="18.0898437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10.1796875" style="12" customWidth="1"/>
    <col min="12" max="12" width="18.453125" customWidth="1"/>
    <col min="13" max="13" width="12.26953125" customWidth="1"/>
    <col min="14" max="14" width="4.54296875" customWidth="1"/>
    <col min="15" max="15" width="11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4" ht="21" x14ac:dyDescent="0.4">
      <c r="A2" s="162" t="s">
        <v>23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4" ht="9.75" customHeight="1" x14ac:dyDescent="0.35">
      <c r="A3" s="2"/>
    </row>
    <row r="4" spans="1:14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4" ht="12.75" customHeight="1" x14ac:dyDescent="0.35">
      <c r="A5" s="2"/>
      <c r="J5" s="15"/>
    </row>
    <row r="6" spans="1:14" ht="30" x14ac:dyDescent="0.5">
      <c r="B6" s="57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4" ht="17.5" customHeight="1" x14ac:dyDescent="0.35">
      <c r="A7" s="3">
        <v>78</v>
      </c>
      <c r="B7" s="122" t="s">
        <v>85</v>
      </c>
      <c r="C7" s="87" t="s">
        <v>74</v>
      </c>
      <c r="D7" s="24">
        <v>10.8</v>
      </c>
      <c r="E7" s="25">
        <f>RANK(D7,D$7:D$11)</f>
        <v>3</v>
      </c>
      <c r="F7" s="24">
        <v>10.050000000000001</v>
      </c>
      <c r="G7" s="25">
        <f>RANK(F7,F$7:F$11)</f>
        <v>4</v>
      </c>
      <c r="H7" s="24">
        <f>D7+F7</f>
        <v>20.85</v>
      </c>
      <c r="I7" s="25">
        <f>RANK(H7,H$7:H$11)</f>
        <v>4</v>
      </c>
      <c r="J7" s="71"/>
      <c r="K7" s="65"/>
      <c r="L7" s="86" t="s">
        <v>167</v>
      </c>
      <c r="M7" s="39" cm="1">
        <f t="array" ref="M7">SUM(LARGE(H9:H11,{1,2,3}))</f>
        <v>42.324999999999996</v>
      </c>
      <c r="N7" s="25">
        <f>RANK(M7,M$7:M$7)</f>
        <v>1</v>
      </c>
    </row>
    <row r="8" spans="1:14" ht="15" customHeight="1" x14ac:dyDescent="0.35">
      <c r="A8" s="1">
        <v>79</v>
      </c>
      <c r="B8" s="122" t="s">
        <v>84</v>
      </c>
      <c r="C8" s="87" t="s">
        <v>74</v>
      </c>
      <c r="D8" s="24">
        <v>11.4</v>
      </c>
      <c r="E8" s="25">
        <f t="shared" ref="E8:E11" si="0">RANK(D8,D$7:D$11)</f>
        <v>1</v>
      </c>
      <c r="F8" s="24">
        <v>10.1</v>
      </c>
      <c r="G8" s="25">
        <f t="shared" ref="G8:G11" si="1">RANK(F8,F$7:F$11)</f>
        <v>2</v>
      </c>
      <c r="H8" s="24">
        <f t="shared" ref="H8:H11" si="2">D8+F8</f>
        <v>21.5</v>
      </c>
      <c r="I8" s="25">
        <f t="shared" ref="I8:I11" si="3">RANK(H8,H$7:H$11)</f>
        <v>1</v>
      </c>
      <c r="K8" s="20"/>
      <c r="L8" s="84"/>
      <c r="M8" s="39"/>
      <c r="N8" s="25"/>
    </row>
    <row r="9" spans="1:14" ht="15.5" x14ac:dyDescent="0.35">
      <c r="A9" s="170">
        <v>80</v>
      </c>
      <c r="B9" s="153" t="s">
        <v>163</v>
      </c>
      <c r="C9" s="173" t="s">
        <v>167</v>
      </c>
      <c r="D9" s="154">
        <v>0</v>
      </c>
      <c r="E9" s="155">
        <f t="shared" si="0"/>
        <v>5</v>
      </c>
      <c r="F9" s="154">
        <v>0</v>
      </c>
      <c r="G9" s="155">
        <f t="shared" si="1"/>
        <v>5</v>
      </c>
      <c r="H9" s="154">
        <f t="shared" si="2"/>
        <v>0</v>
      </c>
      <c r="I9" s="155">
        <f t="shared" si="3"/>
        <v>5</v>
      </c>
      <c r="K9" s="20"/>
      <c r="L9" s="18"/>
      <c r="M9" s="18"/>
      <c r="N9" s="9"/>
    </row>
    <row r="10" spans="1:14" ht="15.5" x14ac:dyDescent="0.35">
      <c r="A10" s="3">
        <v>81</v>
      </c>
      <c r="B10" s="100" t="s">
        <v>164</v>
      </c>
      <c r="C10" s="121" t="s">
        <v>167</v>
      </c>
      <c r="D10" s="24">
        <v>11.2</v>
      </c>
      <c r="E10" s="25">
        <f t="shared" si="0"/>
        <v>2</v>
      </c>
      <c r="F10" s="24">
        <v>10.1</v>
      </c>
      <c r="G10" s="25">
        <f t="shared" si="1"/>
        <v>2</v>
      </c>
      <c r="H10" s="24">
        <f t="shared" si="2"/>
        <v>21.299999999999997</v>
      </c>
      <c r="I10" s="25">
        <f t="shared" si="3"/>
        <v>2</v>
      </c>
      <c r="K10" s="20"/>
      <c r="L10" s="21"/>
      <c r="M10" s="21"/>
      <c r="N10" s="21"/>
    </row>
    <row r="11" spans="1:14" ht="15.5" x14ac:dyDescent="0.35">
      <c r="A11" s="3">
        <v>82</v>
      </c>
      <c r="B11" s="100" t="s">
        <v>165</v>
      </c>
      <c r="C11" s="121" t="s">
        <v>167</v>
      </c>
      <c r="D11" s="24">
        <v>10.8</v>
      </c>
      <c r="E11" s="25">
        <f t="shared" si="0"/>
        <v>3</v>
      </c>
      <c r="F11" s="24">
        <v>10.225</v>
      </c>
      <c r="G11" s="25">
        <f t="shared" si="1"/>
        <v>1</v>
      </c>
      <c r="H11" s="24">
        <f t="shared" si="2"/>
        <v>21.024999999999999</v>
      </c>
      <c r="I11" s="25">
        <f t="shared" si="3"/>
        <v>3</v>
      </c>
      <c r="K11" s="20"/>
      <c r="L11" s="21"/>
      <c r="M11" s="21"/>
      <c r="N11" s="21"/>
    </row>
    <row r="12" spans="1:14" ht="15.5" x14ac:dyDescent="0.35">
      <c r="B12" s="2"/>
      <c r="C12" s="2"/>
      <c r="D12" s="24"/>
      <c r="E12" s="25"/>
      <c r="F12" s="24"/>
      <c r="G12" s="25"/>
      <c r="H12" s="24"/>
      <c r="I12" s="25"/>
    </row>
    <row r="13" spans="1:14" ht="15.5" x14ac:dyDescent="0.35">
      <c r="A13" s="63"/>
      <c r="B13" s="2"/>
      <c r="C13" s="2"/>
      <c r="D13" s="24"/>
      <c r="E13" s="25"/>
      <c r="F13" s="24"/>
      <c r="G13" s="25"/>
      <c r="H13" s="24"/>
      <c r="I13" s="25"/>
    </row>
    <row r="14" spans="1:14" ht="15.5" x14ac:dyDescent="0.35">
      <c r="A14" s="3"/>
      <c r="B14" s="2"/>
      <c r="C14" s="2"/>
      <c r="D14" s="24"/>
      <c r="E14" s="25"/>
      <c r="F14" s="24"/>
      <c r="G14" s="25"/>
      <c r="H14" s="24"/>
      <c r="I14" s="25"/>
    </row>
    <row r="15" spans="1:14" ht="15.5" x14ac:dyDescent="0.35">
      <c r="C15"/>
      <c r="D15" s="24"/>
      <c r="E15" s="25"/>
      <c r="F15" s="24"/>
      <c r="G15" s="25"/>
      <c r="H15" s="24"/>
      <c r="I15" s="25"/>
    </row>
    <row r="16" spans="1:14" ht="15.5" x14ac:dyDescent="0.35">
      <c r="A16" s="63"/>
      <c r="C16"/>
      <c r="D16" s="24"/>
      <c r="E16" s="25"/>
      <c r="F16" s="24"/>
      <c r="G16" s="25"/>
      <c r="H16" s="24"/>
      <c r="I16" s="25"/>
    </row>
  </sheetData>
  <mergeCells count="4">
    <mergeCell ref="K6:M6"/>
    <mergeCell ref="A2:I2"/>
    <mergeCell ref="A4:I4"/>
    <mergeCell ref="A1:I1"/>
  </mergeCells>
  <phoneticPr fontId="0" type="noConversion"/>
  <conditionalFormatting sqref="E7:E16">
    <cfRule type="cellIs" dxfId="72" priority="22" stopIfTrue="1" operator="equal">
      <formula>3</formula>
    </cfRule>
    <cfRule type="cellIs" dxfId="71" priority="23" stopIfTrue="1" operator="equal">
      <formula>2</formula>
    </cfRule>
    <cfRule type="cellIs" dxfId="70" priority="24" stopIfTrue="1" operator="equal">
      <formula>1</formula>
    </cfRule>
  </conditionalFormatting>
  <conditionalFormatting sqref="G7:G16">
    <cfRule type="cellIs" dxfId="69" priority="4" stopIfTrue="1" operator="equal">
      <formula>3</formula>
    </cfRule>
    <cfRule type="cellIs" dxfId="68" priority="5" stopIfTrue="1" operator="equal">
      <formula>2</formula>
    </cfRule>
    <cfRule type="cellIs" dxfId="67" priority="6" stopIfTrue="1" operator="equal">
      <formula>1</formula>
    </cfRule>
  </conditionalFormatting>
  <conditionalFormatting sqref="I7:I16">
    <cfRule type="cellIs" dxfId="66" priority="1" stopIfTrue="1" operator="equal">
      <formula>3</formula>
    </cfRule>
    <cfRule type="cellIs" dxfId="65" priority="2" stopIfTrue="1" operator="equal">
      <formula>2</formula>
    </cfRule>
    <cfRule type="cellIs" dxfId="64" priority="3" stopIfTrue="1" operator="equal">
      <formula>1</formula>
    </cfRule>
  </conditionalFormatting>
  <conditionalFormatting sqref="N7:N8">
    <cfRule type="cellIs" dxfId="63" priority="7" stopIfTrue="1" operator="equal">
      <formula>3</formula>
    </cfRule>
    <cfRule type="cellIs" dxfId="62" priority="8" stopIfTrue="1" operator="equal">
      <formula>2</formula>
    </cfRule>
    <cfRule type="cellIs" dxfId="61" priority="9" stopIfTrue="1" operator="equal">
      <formula>1</formula>
    </cfRule>
  </conditionalFormatting>
  <pageMargins left="0.31496062992125984" right="0.11811023622047245" top="0.74803149606299213" bottom="0.74803149606299213" header="0.31496062992125984" footer="0.31496062992125984"/>
  <pageSetup paperSize="9" scale="86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"/>
  <sheetViews>
    <sheetView zoomScaleNormal="100" workbookViewId="0">
      <selection activeCell="I7" sqref="I7"/>
    </sheetView>
  </sheetViews>
  <sheetFormatPr defaultRowHeight="14.5" x14ac:dyDescent="0.35"/>
  <cols>
    <col min="1" max="1" width="5" style="1" customWidth="1"/>
    <col min="2" max="2" width="26.26953125" customWidth="1"/>
    <col min="3" max="3" width="27.5429687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9.81640625" style="12" customWidth="1"/>
    <col min="12" max="12" width="17.26953125" customWidth="1"/>
    <col min="13" max="13" width="8" customWidth="1"/>
    <col min="14" max="14" width="4.54296875" customWidth="1"/>
  </cols>
  <sheetData>
    <row r="1" spans="1:18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8" ht="21" x14ac:dyDescent="0.4">
      <c r="A2" s="162" t="s">
        <v>24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8" ht="9.75" customHeight="1" x14ac:dyDescent="0.35">
      <c r="A3" s="2"/>
    </row>
    <row r="4" spans="1:18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8" ht="12.75" customHeight="1" x14ac:dyDescent="0.35">
      <c r="A5" s="2"/>
      <c r="J5" s="15"/>
    </row>
    <row r="6" spans="1:18" ht="30" x14ac:dyDescent="0.35">
      <c r="A6" s="169" t="s">
        <v>12</v>
      </c>
      <c r="B6" s="169"/>
      <c r="C6" s="5" t="s">
        <v>4</v>
      </c>
      <c r="D6" s="17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8" ht="16.75" customHeight="1" x14ac:dyDescent="0.35">
      <c r="A7" s="63">
        <v>83</v>
      </c>
      <c r="B7" s="106" t="s">
        <v>83</v>
      </c>
      <c r="C7" s="88" t="s">
        <v>74</v>
      </c>
      <c r="D7" s="33">
        <v>12.3</v>
      </c>
      <c r="E7" s="76">
        <f t="shared" ref="E7:E18" si="0">RANK(D7,D$7:D$18)</f>
        <v>1</v>
      </c>
      <c r="F7" s="33">
        <v>11.2</v>
      </c>
      <c r="G7" s="76">
        <f t="shared" ref="G7:G18" si="1">RANK(F7,F$7:F$18)</f>
        <v>1</v>
      </c>
      <c r="H7" s="33">
        <f t="shared" ref="H7:H18" si="2">D7+F7</f>
        <v>23.5</v>
      </c>
      <c r="I7" s="76">
        <f t="shared" ref="I7:I18" si="3">RANK(H7,H$7:H$18)</f>
        <v>1</v>
      </c>
      <c r="J7" s="37"/>
      <c r="K7" s="38"/>
      <c r="L7" s="105" t="s">
        <v>32</v>
      </c>
      <c r="M7" s="39" cm="1">
        <f t="array" ref="M7">SUM(LARGE(H8:H12,{1,2,3}))</f>
        <v>66.5</v>
      </c>
      <c r="N7" s="25">
        <f>RANK(M7,M$7:M$8)</f>
        <v>2</v>
      </c>
      <c r="O7" s="44"/>
    </row>
    <row r="8" spans="1:18" ht="15.65" customHeight="1" x14ac:dyDescent="0.35">
      <c r="A8" s="63">
        <v>84</v>
      </c>
      <c r="B8" s="107" t="s">
        <v>120</v>
      </c>
      <c r="C8" s="107" t="s">
        <v>32</v>
      </c>
      <c r="D8" s="33">
        <v>10.7</v>
      </c>
      <c r="E8" s="76">
        <f t="shared" si="0"/>
        <v>11</v>
      </c>
      <c r="F8" s="33">
        <v>9.3000000000000007</v>
      </c>
      <c r="G8" s="76">
        <f t="shared" si="1"/>
        <v>12</v>
      </c>
      <c r="H8" s="33">
        <f t="shared" si="2"/>
        <v>20</v>
      </c>
      <c r="I8" s="76">
        <f t="shared" si="3"/>
        <v>12</v>
      </c>
      <c r="J8" s="37"/>
      <c r="K8" s="38"/>
      <c r="L8" s="102" t="s">
        <v>102</v>
      </c>
      <c r="M8" s="39" cm="1">
        <f t="array" ref="M8">SUM(LARGE(H13:H16,{1,2,3}))</f>
        <v>66.8</v>
      </c>
      <c r="N8" s="25">
        <f>RANK(M8,M$7:M$8)</f>
        <v>1</v>
      </c>
      <c r="O8" s="44"/>
    </row>
    <row r="9" spans="1:18" ht="13.75" customHeight="1" x14ac:dyDescent="0.35">
      <c r="A9" s="77">
        <v>85</v>
      </c>
      <c r="B9" s="107" t="s">
        <v>47</v>
      </c>
      <c r="C9" s="107" t="s">
        <v>32</v>
      </c>
      <c r="D9" s="33">
        <v>10.5</v>
      </c>
      <c r="E9" s="76">
        <f t="shared" si="0"/>
        <v>12</v>
      </c>
      <c r="F9" s="33">
        <v>10.199999999999999</v>
      </c>
      <c r="G9" s="76">
        <f t="shared" si="1"/>
        <v>10</v>
      </c>
      <c r="H9" s="33">
        <f t="shared" si="2"/>
        <v>20.7</v>
      </c>
      <c r="I9" s="76">
        <f t="shared" si="3"/>
        <v>11</v>
      </c>
      <c r="J9" s="37"/>
      <c r="K9" s="38"/>
      <c r="L9" s="39"/>
      <c r="M9" s="39"/>
      <c r="N9" s="25"/>
      <c r="O9" s="44"/>
    </row>
    <row r="10" spans="1:18" ht="13.75" customHeight="1" x14ac:dyDescent="0.35">
      <c r="A10" s="63">
        <v>86</v>
      </c>
      <c r="B10" s="107" t="s">
        <v>49</v>
      </c>
      <c r="C10" s="107" t="s">
        <v>32</v>
      </c>
      <c r="D10" s="33">
        <v>10.8</v>
      </c>
      <c r="E10" s="76">
        <f t="shared" si="0"/>
        <v>9</v>
      </c>
      <c r="F10" s="33">
        <v>10.95</v>
      </c>
      <c r="G10" s="76">
        <f t="shared" si="1"/>
        <v>5</v>
      </c>
      <c r="H10" s="33">
        <f t="shared" si="2"/>
        <v>21.75</v>
      </c>
      <c r="I10" s="76">
        <f t="shared" si="3"/>
        <v>9</v>
      </c>
      <c r="J10" s="37"/>
      <c r="K10" s="38"/>
      <c r="L10" s="85"/>
      <c r="M10" s="39"/>
      <c r="N10" s="25"/>
      <c r="O10" s="44"/>
    </row>
    <row r="11" spans="1:18" ht="15.65" customHeight="1" x14ac:dyDescent="0.35">
      <c r="A11" s="63">
        <v>87</v>
      </c>
      <c r="B11" s="107" t="s">
        <v>46</v>
      </c>
      <c r="C11" s="107" t="s">
        <v>32</v>
      </c>
      <c r="D11" s="33">
        <v>11.5</v>
      </c>
      <c r="E11" s="76">
        <f t="shared" si="0"/>
        <v>7</v>
      </c>
      <c r="F11" s="33">
        <v>10.3</v>
      </c>
      <c r="G11" s="76">
        <f t="shared" si="1"/>
        <v>8</v>
      </c>
      <c r="H11" s="33">
        <f t="shared" si="2"/>
        <v>21.8</v>
      </c>
      <c r="I11" s="76">
        <f t="shared" si="3"/>
        <v>8</v>
      </c>
      <c r="J11" s="37"/>
      <c r="K11" s="38"/>
      <c r="L11" s="74"/>
      <c r="M11" s="35"/>
      <c r="N11" s="35"/>
      <c r="O11" s="44"/>
    </row>
    <row r="12" spans="1:18" ht="15.5" x14ac:dyDescent="0.35">
      <c r="A12" s="77">
        <v>88</v>
      </c>
      <c r="B12" s="107" t="s">
        <v>51</v>
      </c>
      <c r="C12" s="107" t="s">
        <v>32</v>
      </c>
      <c r="D12" s="33">
        <v>11.95</v>
      </c>
      <c r="E12" s="76">
        <f t="shared" si="0"/>
        <v>2</v>
      </c>
      <c r="F12" s="33">
        <v>11</v>
      </c>
      <c r="G12" s="76">
        <f t="shared" si="1"/>
        <v>4</v>
      </c>
      <c r="H12" s="33">
        <f t="shared" si="2"/>
        <v>22.95</v>
      </c>
      <c r="I12" s="76">
        <f t="shared" si="3"/>
        <v>2</v>
      </c>
      <c r="J12" s="72"/>
      <c r="K12" s="73"/>
      <c r="L12" s="39"/>
      <c r="M12" s="39"/>
      <c r="N12" s="38"/>
      <c r="R12" s="44"/>
    </row>
    <row r="13" spans="1:18" ht="15.65" customHeight="1" x14ac:dyDescent="0.35">
      <c r="A13" s="63">
        <v>89</v>
      </c>
      <c r="B13" s="94" t="s">
        <v>121</v>
      </c>
      <c r="C13" s="94" t="s">
        <v>102</v>
      </c>
      <c r="D13" s="33">
        <v>11.75</v>
      </c>
      <c r="E13" s="76">
        <f t="shared" si="0"/>
        <v>4</v>
      </c>
      <c r="F13" s="33">
        <v>10.9</v>
      </c>
      <c r="G13" s="76">
        <f t="shared" si="1"/>
        <v>6</v>
      </c>
      <c r="H13" s="33">
        <f t="shared" si="2"/>
        <v>22.65</v>
      </c>
      <c r="I13" s="76">
        <f t="shared" si="3"/>
        <v>4</v>
      </c>
      <c r="J13" s="37"/>
      <c r="K13" s="38"/>
      <c r="L13" s="39"/>
      <c r="M13" s="39"/>
      <c r="N13" s="38"/>
      <c r="O13" s="44"/>
    </row>
    <row r="14" spans="1:18" ht="16.399999999999999" customHeight="1" x14ac:dyDescent="0.35">
      <c r="A14" s="63">
        <v>90</v>
      </c>
      <c r="B14" s="94" t="s">
        <v>122</v>
      </c>
      <c r="C14" s="94" t="s">
        <v>102</v>
      </c>
      <c r="D14" s="33">
        <v>10.8</v>
      </c>
      <c r="E14" s="76">
        <f t="shared" si="0"/>
        <v>9</v>
      </c>
      <c r="F14" s="33">
        <v>9.9</v>
      </c>
      <c r="G14" s="76">
        <f t="shared" si="1"/>
        <v>11</v>
      </c>
      <c r="H14" s="33">
        <f t="shared" si="2"/>
        <v>20.700000000000003</v>
      </c>
      <c r="I14" s="76">
        <f t="shared" si="3"/>
        <v>10</v>
      </c>
      <c r="J14" s="37"/>
      <c r="K14" s="38"/>
      <c r="L14" s="39"/>
      <c r="M14" s="39"/>
      <c r="N14" s="38"/>
      <c r="O14" s="44"/>
    </row>
    <row r="15" spans="1:18" ht="15.5" x14ac:dyDescent="0.35">
      <c r="A15" s="77">
        <v>91</v>
      </c>
      <c r="B15" s="94" t="s">
        <v>123</v>
      </c>
      <c r="C15" s="94" t="s">
        <v>102</v>
      </c>
      <c r="D15" s="33">
        <v>11.6</v>
      </c>
      <c r="E15" s="76">
        <f t="shared" si="0"/>
        <v>6</v>
      </c>
      <c r="F15" s="33">
        <v>10.4</v>
      </c>
      <c r="G15" s="76">
        <f t="shared" si="1"/>
        <v>7</v>
      </c>
      <c r="H15" s="33">
        <f t="shared" si="2"/>
        <v>22</v>
      </c>
      <c r="I15" s="76">
        <f t="shared" si="3"/>
        <v>7</v>
      </c>
      <c r="J15" s="37"/>
      <c r="K15" s="38"/>
      <c r="L15" s="39"/>
      <c r="M15" s="39"/>
      <c r="N15" s="38"/>
      <c r="O15" s="44"/>
    </row>
    <row r="16" spans="1:18" ht="15.5" x14ac:dyDescent="0.35">
      <c r="A16" s="63">
        <v>92</v>
      </c>
      <c r="B16" s="94" t="s">
        <v>124</v>
      </c>
      <c r="C16" s="94" t="s">
        <v>102</v>
      </c>
      <c r="D16" s="33">
        <v>11.85</v>
      </c>
      <c r="E16" s="76">
        <f t="shared" si="0"/>
        <v>3</v>
      </c>
      <c r="F16" s="33">
        <v>10.3</v>
      </c>
      <c r="G16" s="76">
        <f t="shared" si="1"/>
        <v>8</v>
      </c>
      <c r="H16" s="33">
        <f t="shared" si="2"/>
        <v>22.15</v>
      </c>
      <c r="I16" s="76">
        <f t="shared" si="3"/>
        <v>6</v>
      </c>
      <c r="J16" s="37"/>
      <c r="K16" s="38"/>
      <c r="L16" s="39"/>
      <c r="M16" s="39"/>
      <c r="N16" s="38"/>
    </row>
    <row r="17" spans="1:15" ht="15.5" x14ac:dyDescent="0.35">
      <c r="A17" s="63">
        <v>93</v>
      </c>
      <c r="B17" s="88" t="s">
        <v>125</v>
      </c>
      <c r="C17" s="88" t="s">
        <v>94</v>
      </c>
      <c r="D17" s="33">
        <v>11.65</v>
      </c>
      <c r="E17" s="76">
        <f t="shared" si="0"/>
        <v>5</v>
      </c>
      <c r="F17" s="33">
        <v>11.2</v>
      </c>
      <c r="G17" s="76">
        <f t="shared" si="1"/>
        <v>1</v>
      </c>
      <c r="H17" s="33">
        <f t="shared" si="2"/>
        <v>22.85</v>
      </c>
      <c r="I17" s="76">
        <f t="shared" si="3"/>
        <v>3</v>
      </c>
      <c r="J17" s="37"/>
      <c r="K17" s="38"/>
      <c r="L17" s="39"/>
      <c r="M17" s="39"/>
      <c r="N17" s="38"/>
    </row>
    <row r="18" spans="1:15" ht="15.5" x14ac:dyDescent="0.35">
      <c r="A18" s="77">
        <v>94</v>
      </c>
      <c r="B18" s="89" t="s">
        <v>173</v>
      </c>
      <c r="C18" s="88" t="s">
        <v>167</v>
      </c>
      <c r="D18" s="33">
        <v>11.5</v>
      </c>
      <c r="E18" s="76">
        <f t="shared" si="0"/>
        <v>7</v>
      </c>
      <c r="F18" s="33">
        <v>11.125</v>
      </c>
      <c r="G18" s="76">
        <f t="shared" si="1"/>
        <v>3</v>
      </c>
      <c r="H18" s="33">
        <f t="shared" si="2"/>
        <v>22.625</v>
      </c>
      <c r="I18" s="76">
        <f t="shared" si="3"/>
        <v>5</v>
      </c>
      <c r="J18" s="37"/>
      <c r="K18" s="38"/>
      <c r="L18" s="39"/>
      <c r="M18" s="39"/>
      <c r="N18" s="38"/>
    </row>
    <row r="19" spans="1:15" s="48" customFormat="1" ht="15.5" x14ac:dyDescent="0.35">
      <c r="A19" s="63"/>
      <c r="B19" s="40"/>
      <c r="C19" s="26"/>
      <c r="D19" s="33"/>
      <c r="E19" s="76"/>
      <c r="F19" s="33"/>
      <c r="G19" s="76"/>
      <c r="H19" s="33"/>
      <c r="I19" s="76"/>
      <c r="J19" s="35"/>
      <c r="K19" s="70"/>
      <c r="L19" s="39"/>
      <c r="M19" s="39"/>
      <c r="N19" s="38"/>
    </row>
    <row r="20" spans="1:15" ht="15.5" x14ac:dyDescent="0.35">
      <c r="A20" s="63"/>
      <c r="B20" s="35"/>
      <c r="C20" s="35"/>
      <c r="D20" s="33"/>
      <c r="E20" s="76"/>
      <c r="F20" s="33"/>
      <c r="G20" s="76"/>
      <c r="H20" s="33"/>
      <c r="I20" s="76"/>
      <c r="J20" s="35"/>
      <c r="K20" s="38"/>
    </row>
    <row r="21" spans="1:15" ht="15.5" x14ac:dyDescent="0.35">
      <c r="A21" s="77"/>
      <c r="B21" s="79"/>
      <c r="C21" s="43"/>
      <c r="D21" s="33"/>
      <c r="E21" s="76"/>
      <c r="F21" s="33"/>
      <c r="G21" s="76"/>
      <c r="H21" s="33"/>
      <c r="I21" s="76"/>
      <c r="J21" s="35"/>
      <c r="L21" s="50"/>
      <c r="M21" s="50"/>
      <c r="N21" s="49"/>
    </row>
    <row r="22" spans="1:15" s="48" customFormat="1" ht="14.5" customHeight="1" x14ac:dyDescent="0.35">
      <c r="A22" s="63"/>
      <c r="B22" s="43"/>
      <c r="C22" s="43"/>
      <c r="D22" s="33"/>
      <c r="E22" s="76"/>
      <c r="F22" s="33"/>
      <c r="G22" s="76"/>
      <c r="H22" s="33"/>
      <c r="I22" s="76"/>
      <c r="J22" s="35"/>
      <c r="K22" s="49"/>
      <c r="L22"/>
      <c r="M22"/>
      <c r="N22"/>
      <c r="O22" s="51"/>
    </row>
    <row r="23" spans="1:15" ht="15.5" x14ac:dyDescent="0.35">
      <c r="A23" s="63"/>
      <c r="B23" s="43"/>
      <c r="C23" s="43"/>
      <c r="D23" s="33"/>
      <c r="E23" s="76"/>
      <c r="F23" s="33"/>
      <c r="G23" s="76"/>
      <c r="H23" s="33"/>
      <c r="I23" s="76"/>
      <c r="J23" s="35"/>
    </row>
    <row r="24" spans="1:15" ht="15.5" x14ac:dyDescent="0.35">
      <c r="A24" s="77"/>
      <c r="B24" s="43"/>
      <c r="C24" s="43"/>
      <c r="D24" s="33"/>
      <c r="E24" s="76"/>
      <c r="F24" s="33"/>
      <c r="G24" s="76"/>
      <c r="H24" s="33"/>
      <c r="I24" s="76"/>
      <c r="J24" s="35"/>
    </row>
    <row r="25" spans="1:15" ht="15.5" x14ac:dyDescent="0.35">
      <c r="A25" s="63"/>
      <c r="B25" s="35"/>
      <c r="C25" s="35"/>
      <c r="D25" s="33"/>
      <c r="E25" s="76"/>
      <c r="F25" s="33"/>
      <c r="G25" s="76"/>
      <c r="H25" s="33"/>
      <c r="I25" s="76"/>
      <c r="J25" s="35"/>
    </row>
    <row r="26" spans="1:15" ht="15.5" x14ac:dyDescent="0.35">
      <c r="J26" s="35"/>
    </row>
    <row r="27" spans="1:15" ht="15.5" x14ac:dyDescent="0.35">
      <c r="J27" s="35"/>
    </row>
    <row r="28" spans="1:15" ht="15.5" x14ac:dyDescent="0.35">
      <c r="J28" s="35"/>
    </row>
  </sheetData>
  <mergeCells count="5">
    <mergeCell ref="A6:B6"/>
    <mergeCell ref="K6:M6"/>
    <mergeCell ref="A1:I1"/>
    <mergeCell ref="A2:I2"/>
    <mergeCell ref="A4:I4"/>
  </mergeCells>
  <phoneticPr fontId="0" type="noConversion"/>
  <conditionalFormatting sqref="E7:E18 G7:G18 I7:I18">
    <cfRule type="cellIs" dxfId="60" priority="1" operator="between">
      <formula>6</formula>
      <formula>6</formula>
    </cfRule>
    <cfRule type="cellIs" dxfId="59" priority="2" operator="between">
      <formula>5</formula>
      <formula>5</formula>
    </cfRule>
    <cfRule type="cellIs" dxfId="58" priority="3" operator="between">
      <formula>4</formula>
      <formula>4</formula>
    </cfRule>
  </conditionalFormatting>
  <conditionalFormatting sqref="E7:E25 G7:G25 I7:I25">
    <cfRule type="cellIs" dxfId="57" priority="19" stopIfTrue="1" operator="equal">
      <formula>3</formula>
    </cfRule>
    <cfRule type="cellIs" dxfId="56" priority="20" stopIfTrue="1" operator="equal">
      <formula>2</formula>
    </cfRule>
    <cfRule type="cellIs" dxfId="55" priority="21" stopIfTrue="1" operator="equal">
      <formula>1</formula>
    </cfRule>
  </conditionalFormatting>
  <conditionalFormatting sqref="N7:N10">
    <cfRule type="cellIs" dxfId="54" priority="10" stopIfTrue="1" operator="equal">
      <formula>3</formula>
    </cfRule>
    <cfRule type="cellIs" dxfId="53" priority="11" stopIfTrue="1" operator="equal">
      <formula>2</formula>
    </cfRule>
    <cfRule type="cellIs" dxfId="52" priority="12" stopIfTrue="1" operator="equal">
      <formula>1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3" orientation="landscape" horizontalDpi="4294967294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24"/>
  <sheetViews>
    <sheetView zoomScaleNormal="100" workbookViewId="0">
      <selection activeCell="I8" sqref="I8"/>
    </sheetView>
  </sheetViews>
  <sheetFormatPr defaultRowHeight="14.5" x14ac:dyDescent="0.35"/>
  <cols>
    <col min="1" max="1" width="4.81640625" style="1" customWidth="1"/>
    <col min="2" max="2" width="24.54296875" customWidth="1"/>
    <col min="3" max="3" width="38.7265625" style="1" customWidth="1"/>
    <col min="4" max="4" width="8.54296875" customWidth="1"/>
    <col min="5" max="5" width="7.54296875" style="7" customWidth="1"/>
    <col min="6" max="6" width="8.1796875" customWidth="1"/>
    <col min="7" max="7" width="6.453125" customWidth="1"/>
    <col min="8" max="8" width="8.26953125" customWidth="1"/>
    <col min="9" max="9" width="4.54296875" customWidth="1"/>
    <col min="10" max="10" width="1.54296875" customWidth="1"/>
    <col min="11" max="11" width="17.54296875" customWidth="1"/>
    <col min="12" max="12" width="11.6328125" customWidth="1"/>
    <col min="13" max="13" width="4.54296875" customWidth="1"/>
    <col min="14" max="14" width="10.54296875" customWidth="1"/>
    <col min="15" max="15" width="15.453125" customWidth="1"/>
    <col min="16" max="16" width="32.7265625" customWidth="1"/>
    <col min="17" max="17" width="10.54296875" customWidth="1"/>
    <col min="18" max="18" width="4.54296875" customWidth="1"/>
    <col min="19" max="19" width="1.54296875" customWidth="1"/>
    <col min="20" max="20" width="4.54296875" style="12" customWidth="1"/>
    <col min="21" max="21" width="9.453125" customWidth="1"/>
    <col min="22" max="22" width="8" customWidth="1"/>
    <col min="23" max="23" width="4.54296875" customWidth="1"/>
  </cols>
  <sheetData>
    <row r="1" spans="1:23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J1" s="29"/>
      <c r="K1" s="29"/>
      <c r="L1" s="29"/>
      <c r="M1" s="29"/>
      <c r="N1" s="29"/>
      <c r="O1" s="29"/>
      <c r="P1" s="29"/>
      <c r="Q1" s="29"/>
      <c r="R1" s="29"/>
      <c r="T1"/>
    </row>
    <row r="2" spans="1:23" ht="21" x14ac:dyDescent="0.4">
      <c r="A2" s="162" t="s">
        <v>25</v>
      </c>
      <c r="B2" s="162"/>
      <c r="C2" s="162"/>
      <c r="D2" s="162"/>
      <c r="E2" s="162"/>
      <c r="F2" s="162"/>
      <c r="G2" s="162"/>
      <c r="H2" s="162"/>
      <c r="I2" s="162"/>
      <c r="J2" s="30"/>
      <c r="K2" s="30"/>
      <c r="L2" s="30"/>
      <c r="M2" s="30"/>
      <c r="N2" s="30"/>
      <c r="O2" s="30"/>
      <c r="P2" s="30"/>
      <c r="Q2" s="30"/>
      <c r="R2" s="30"/>
      <c r="S2" s="31"/>
      <c r="T2" s="31"/>
      <c r="U2" s="31"/>
      <c r="V2" s="31"/>
      <c r="W2" s="31"/>
    </row>
    <row r="3" spans="1:23" ht="6.75" customHeight="1" x14ac:dyDescent="0.35">
      <c r="A3" s="2"/>
    </row>
    <row r="4" spans="1:23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J4" s="32"/>
      <c r="K4" s="32"/>
      <c r="L4" s="32"/>
      <c r="M4" s="32"/>
      <c r="N4" s="32"/>
      <c r="O4" s="32"/>
      <c r="P4" s="32"/>
      <c r="Q4" s="32"/>
      <c r="T4"/>
    </row>
    <row r="5" spans="1:23" ht="8.25" customHeight="1" x14ac:dyDescent="0.35">
      <c r="A5" s="2"/>
    </row>
    <row r="6" spans="1:23" ht="30" x14ac:dyDescent="0.5">
      <c r="B6" s="57" t="s">
        <v>8</v>
      </c>
      <c r="C6" s="5" t="s">
        <v>4</v>
      </c>
      <c r="D6" s="17" t="s">
        <v>0</v>
      </c>
      <c r="E6" s="8" t="s">
        <v>3</v>
      </c>
      <c r="F6" s="17" t="s">
        <v>1</v>
      </c>
      <c r="G6" s="8" t="s">
        <v>3</v>
      </c>
      <c r="H6" s="14" t="s">
        <v>6</v>
      </c>
      <c r="I6" s="8" t="s">
        <v>3</v>
      </c>
      <c r="J6" s="16"/>
      <c r="K6" s="167" t="s">
        <v>7</v>
      </c>
      <c r="L6" s="167"/>
      <c r="M6" s="8" t="s">
        <v>3</v>
      </c>
      <c r="T6"/>
    </row>
    <row r="7" spans="1:23" ht="15.5" x14ac:dyDescent="0.35">
      <c r="A7" s="152">
        <v>95</v>
      </c>
      <c r="B7" s="180" t="s">
        <v>128</v>
      </c>
      <c r="C7" s="180" t="s">
        <v>74</v>
      </c>
      <c r="D7" s="154">
        <v>0</v>
      </c>
      <c r="E7" s="76">
        <f>RANK(D7,D$7:D$24)</f>
        <v>16</v>
      </c>
      <c r="F7" s="154">
        <v>0</v>
      </c>
      <c r="G7" s="76">
        <f>RANK(F7,F$7:F$24)</f>
        <v>16</v>
      </c>
      <c r="H7" s="154">
        <f>D7+F7</f>
        <v>0</v>
      </c>
      <c r="I7" s="76">
        <f>RANK(H7,H$7:H$24)</f>
        <v>16</v>
      </c>
      <c r="J7" s="16"/>
      <c r="K7" s="123" t="s">
        <v>74</v>
      </c>
      <c r="L7" s="39">
        <f>SUM(H7+H8)</f>
        <v>25.15</v>
      </c>
      <c r="M7" s="25">
        <f>RANK(L7,L$7:L$9)</f>
        <v>3</v>
      </c>
      <c r="N7" s="28"/>
      <c r="O7" s="35"/>
      <c r="Q7" s="44"/>
      <c r="T7"/>
    </row>
    <row r="8" spans="1:23" ht="15.5" x14ac:dyDescent="0.35">
      <c r="A8" s="26">
        <v>96</v>
      </c>
      <c r="B8" s="93" t="s">
        <v>129</v>
      </c>
      <c r="C8" s="124" t="s">
        <v>74</v>
      </c>
      <c r="D8" s="24">
        <v>12.8</v>
      </c>
      <c r="E8" s="76">
        <f t="shared" ref="E8:E24" si="0">RANK(D8,D$7:D$24)</f>
        <v>2</v>
      </c>
      <c r="F8" s="24">
        <v>12.35</v>
      </c>
      <c r="G8" s="76">
        <f t="shared" ref="G8:G24" si="1">RANK(F8,F$7:F$24)</f>
        <v>2</v>
      </c>
      <c r="H8" s="24">
        <f t="shared" ref="H8:H22" si="2">D8+F8</f>
        <v>25.15</v>
      </c>
      <c r="I8" s="76">
        <f t="shared" ref="I8:I24" si="3">RANK(H8,H$7:H$24)</f>
        <v>1</v>
      </c>
      <c r="J8" s="16"/>
      <c r="K8" s="127" t="s">
        <v>71</v>
      </c>
      <c r="L8" s="39" cm="1">
        <f t="array" ref="L8">SUM(LARGE(H9:H13,{1,2,3}))</f>
        <v>73.875</v>
      </c>
      <c r="M8" s="25">
        <f t="shared" ref="M8:M9" si="4">RANK(L8,L$7:L$9)</f>
        <v>1</v>
      </c>
      <c r="N8" s="28"/>
      <c r="O8" s="35"/>
      <c r="Q8" s="44"/>
      <c r="T8"/>
    </row>
    <row r="9" spans="1:23" ht="15.5" x14ac:dyDescent="0.35">
      <c r="A9" s="26">
        <v>97</v>
      </c>
      <c r="B9" s="120" t="s">
        <v>60</v>
      </c>
      <c r="C9" s="120" t="s">
        <v>71</v>
      </c>
      <c r="D9" s="24">
        <v>12.85</v>
      </c>
      <c r="E9" s="76">
        <f t="shared" si="0"/>
        <v>1</v>
      </c>
      <c r="F9" s="24">
        <v>11.975</v>
      </c>
      <c r="G9" s="76">
        <f t="shared" si="1"/>
        <v>7</v>
      </c>
      <c r="H9" s="24">
        <f t="shared" si="2"/>
        <v>24.824999999999999</v>
      </c>
      <c r="I9" s="76">
        <f t="shared" si="3"/>
        <v>3</v>
      </c>
      <c r="J9" s="16"/>
      <c r="K9" s="128" t="s">
        <v>30</v>
      </c>
      <c r="L9" s="39" cm="1">
        <f t="array" ref="L9">SUM(LARGE(H14:H16,{1,2,3}))</f>
        <v>46.45</v>
      </c>
      <c r="M9" s="25">
        <f t="shared" si="4"/>
        <v>2</v>
      </c>
      <c r="N9" s="35"/>
      <c r="O9" s="35"/>
      <c r="Q9" s="44"/>
      <c r="T9"/>
    </row>
    <row r="10" spans="1:23" ht="15.5" x14ac:dyDescent="0.35">
      <c r="A10" s="26">
        <v>98</v>
      </c>
      <c r="B10" s="120" t="s">
        <v>54</v>
      </c>
      <c r="C10" s="120" t="s">
        <v>71</v>
      </c>
      <c r="D10" s="24">
        <v>12.8</v>
      </c>
      <c r="E10" s="76">
        <f t="shared" si="0"/>
        <v>2</v>
      </c>
      <c r="F10" s="24">
        <v>11.425000000000001</v>
      </c>
      <c r="G10" s="76">
        <f t="shared" si="1"/>
        <v>10</v>
      </c>
      <c r="H10" s="24">
        <f t="shared" si="2"/>
        <v>24.225000000000001</v>
      </c>
      <c r="I10" s="76">
        <f t="shared" si="3"/>
        <v>6</v>
      </c>
      <c r="J10" s="16"/>
      <c r="K10" s="74"/>
      <c r="L10" s="35"/>
      <c r="M10" s="35"/>
      <c r="N10" s="35"/>
      <c r="O10" s="35"/>
      <c r="Q10" s="44"/>
      <c r="T10"/>
    </row>
    <row r="11" spans="1:23" ht="15.5" x14ac:dyDescent="0.35">
      <c r="A11" s="26">
        <v>99</v>
      </c>
      <c r="B11" s="120" t="s">
        <v>52</v>
      </c>
      <c r="C11" s="120" t="s">
        <v>71</v>
      </c>
      <c r="D11" s="24">
        <v>12.6</v>
      </c>
      <c r="E11" s="76">
        <f t="shared" si="0"/>
        <v>5</v>
      </c>
      <c r="F11" s="24">
        <v>12.1</v>
      </c>
      <c r="G11" s="76">
        <f t="shared" si="1"/>
        <v>6</v>
      </c>
      <c r="H11" s="24">
        <f t="shared" si="2"/>
        <v>24.7</v>
      </c>
      <c r="I11" s="76">
        <f t="shared" si="3"/>
        <v>4</v>
      </c>
      <c r="J11" s="16"/>
      <c r="K11" s="35"/>
      <c r="L11" s="35"/>
      <c r="M11" s="35"/>
      <c r="N11" s="35"/>
      <c r="O11" s="35"/>
      <c r="Q11" s="44"/>
      <c r="T11"/>
    </row>
    <row r="12" spans="1:23" ht="15.5" x14ac:dyDescent="0.35">
      <c r="A12" s="26">
        <v>100</v>
      </c>
      <c r="B12" s="120" t="s">
        <v>53</v>
      </c>
      <c r="C12" s="120" t="s">
        <v>71</v>
      </c>
      <c r="D12" s="24">
        <v>12.1</v>
      </c>
      <c r="E12" s="76">
        <f t="shared" si="0"/>
        <v>11</v>
      </c>
      <c r="F12" s="24">
        <v>12.25</v>
      </c>
      <c r="G12" s="76">
        <f t="shared" si="1"/>
        <v>3</v>
      </c>
      <c r="H12" s="24">
        <f t="shared" si="2"/>
        <v>24.35</v>
      </c>
      <c r="I12" s="76">
        <f t="shared" si="3"/>
        <v>5</v>
      </c>
      <c r="J12" s="16"/>
      <c r="K12" s="35"/>
      <c r="L12" s="35"/>
      <c r="M12" s="35"/>
      <c r="N12" s="35"/>
      <c r="O12" s="35"/>
      <c r="Q12" s="44"/>
      <c r="T12"/>
    </row>
    <row r="13" spans="1:23" ht="15.5" x14ac:dyDescent="0.35">
      <c r="A13" s="152">
        <v>101</v>
      </c>
      <c r="B13" s="159" t="s">
        <v>58</v>
      </c>
      <c r="C13" s="159" t="s">
        <v>71</v>
      </c>
      <c r="D13" s="154">
        <v>0</v>
      </c>
      <c r="E13" s="76">
        <f t="shared" si="0"/>
        <v>16</v>
      </c>
      <c r="F13" s="154">
        <v>0</v>
      </c>
      <c r="G13" s="76">
        <f t="shared" si="1"/>
        <v>16</v>
      </c>
      <c r="H13" s="154">
        <f t="shared" si="2"/>
        <v>0</v>
      </c>
      <c r="I13" s="76">
        <f t="shared" si="3"/>
        <v>16</v>
      </c>
      <c r="J13" s="16"/>
      <c r="K13" s="35"/>
      <c r="L13" s="35"/>
      <c r="M13" s="35"/>
      <c r="N13" s="35"/>
      <c r="O13" s="35"/>
      <c r="Q13" s="44"/>
      <c r="T13"/>
    </row>
    <row r="14" spans="1:23" ht="15.5" x14ac:dyDescent="0.35">
      <c r="A14" s="26">
        <v>103</v>
      </c>
      <c r="B14" s="125" t="s">
        <v>131</v>
      </c>
      <c r="C14" s="126" t="s">
        <v>130</v>
      </c>
      <c r="D14" s="24">
        <v>12.35</v>
      </c>
      <c r="E14" s="76">
        <f t="shared" si="0"/>
        <v>9</v>
      </c>
      <c r="F14" s="24">
        <v>11.1</v>
      </c>
      <c r="G14" s="76">
        <f t="shared" si="1"/>
        <v>11</v>
      </c>
      <c r="H14" s="24">
        <f t="shared" si="2"/>
        <v>23.45</v>
      </c>
      <c r="I14" s="76">
        <f t="shared" si="3"/>
        <v>11</v>
      </c>
      <c r="J14" s="16"/>
      <c r="K14" s="35"/>
      <c r="L14" s="35"/>
      <c r="M14" s="35"/>
      <c r="N14" s="35"/>
      <c r="O14" s="35"/>
      <c r="T14"/>
    </row>
    <row r="15" spans="1:23" s="48" customFormat="1" ht="15.5" x14ac:dyDescent="0.35">
      <c r="A15" s="26">
        <v>104</v>
      </c>
      <c r="B15" s="125" t="s">
        <v>55</v>
      </c>
      <c r="C15" s="126" t="s">
        <v>130</v>
      </c>
      <c r="D15" s="24">
        <v>12.25</v>
      </c>
      <c r="E15" s="76">
        <f t="shared" si="0"/>
        <v>10</v>
      </c>
      <c r="F15" s="24">
        <v>10.75</v>
      </c>
      <c r="G15" s="76">
        <f t="shared" si="1"/>
        <v>14</v>
      </c>
      <c r="H15" s="24">
        <f t="shared" si="2"/>
        <v>23</v>
      </c>
      <c r="I15" s="76">
        <f t="shared" si="3"/>
        <v>13</v>
      </c>
      <c r="J15" s="16"/>
      <c r="K15" s="69"/>
      <c r="L15" s="69"/>
      <c r="M15" s="69"/>
      <c r="N15" s="69"/>
      <c r="O15" s="69"/>
    </row>
    <row r="16" spans="1:23" s="48" customFormat="1" ht="15.5" x14ac:dyDescent="0.35">
      <c r="A16" s="152">
        <v>105</v>
      </c>
      <c r="B16" s="175" t="s">
        <v>56</v>
      </c>
      <c r="C16" s="175" t="s">
        <v>130</v>
      </c>
      <c r="D16" s="154">
        <v>0</v>
      </c>
      <c r="E16" s="76">
        <f t="shared" si="0"/>
        <v>16</v>
      </c>
      <c r="F16" s="154">
        <v>0</v>
      </c>
      <c r="G16" s="76">
        <f t="shared" si="1"/>
        <v>16</v>
      </c>
      <c r="H16" s="154">
        <f t="shared" si="2"/>
        <v>0</v>
      </c>
      <c r="I16" s="76">
        <f t="shared" si="3"/>
        <v>16</v>
      </c>
      <c r="J16" s="176"/>
      <c r="K16" s="69"/>
      <c r="L16" s="69"/>
      <c r="M16" s="69"/>
      <c r="N16" s="69"/>
      <c r="O16" s="69"/>
    </row>
    <row r="17" spans="1:20" ht="15.5" x14ac:dyDescent="0.35">
      <c r="A17" s="26">
        <v>106</v>
      </c>
      <c r="B17" s="88" t="s">
        <v>132</v>
      </c>
      <c r="C17" s="88" t="s">
        <v>94</v>
      </c>
      <c r="D17" s="24">
        <v>12.5</v>
      </c>
      <c r="E17" s="76">
        <f t="shared" si="0"/>
        <v>7</v>
      </c>
      <c r="F17" s="24">
        <v>12.4</v>
      </c>
      <c r="G17" s="76">
        <f t="shared" si="1"/>
        <v>1</v>
      </c>
      <c r="H17" s="24">
        <f t="shared" si="2"/>
        <v>24.9</v>
      </c>
      <c r="I17" s="76">
        <f t="shared" si="3"/>
        <v>2</v>
      </c>
      <c r="J17" s="16"/>
      <c r="K17" s="35"/>
      <c r="L17" s="35"/>
      <c r="M17" s="35"/>
      <c r="N17" s="35"/>
      <c r="O17" s="35"/>
      <c r="T17"/>
    </row>
    <row r="18" spans="1:20" ht="15.5" x14ac:dyDescent="0.35">
      <c r="A18" s="26">
        <v>107</v>
      </c>
      <c r="B18" s="88" t="s">
        <v>133</v>
      </c>
      <c r="C18" s="88" t="s">
        <v>94</v>
      </c>
      <c r="D18" s="24">
        <v>12.75</v>
      </c>
      <c r="E18" s="76">
        <f t="shared" si="0"/>
        <v>4</v>
      </c>
      <c r="F18" s="24">
        <v>10.775</v>
      </c>
      <c r="G18" s="76">
        <f t="shared" si="1"/>
        <v>13</v>
      </c>
      <c r="H18" s="24">
        <f t="shared" si="2"/>
        <v>23.524999999999999</v>
      </c>
      <c r="I18" s="76">
        <f t="shared" si="3"/>
        <v>10</v>
      </c>
      <c r="J18" s="16"/>
      <c r="K18" s="35"/>
      <c r="L18" s="35"/>
      <c r="M18" s="35"/>
      <c r="N18" s="35"/>
      <c r="O18" s="35"/>
      <c r="T18"/>
    </row>
    <row r="19" spans="1:20" ht="15.5" x14ac:dyDescent="0.35">
      <c r="A19" s="26">
        <v>108</v>
      </c>
      <c r="B19" s="88" t="s">
        <v>134</v>
      </c>
      <c r="C19" s="88" t="s">
        <v>102</v>
      </c>
      <c r="D19" s="24">
        <v>12.5</v>
      </c>
      <c r="E19" s="76">
        <f t="shared" si="0"/>
        <v>7</v>
      </c>
      <c r="F19" s="24">
        <v>10.9</v>
      </c>
      <c r="G19" s="76">
        <f t="shared" si="1"/>
        <v>12</v>
      </c>
      <c r="H19" s="24">
        <f t="shared" si="2"/>
        <v>23.4</v>
      </c>
      <c r="I19" s="76">
        <f t="shared" si="3"/>
        <v>12</v>
      </c>
      <c r="J19" s="16"/>
      <c r="K19" s="35"/>
      <c r="L19" s="35"/>
      <c r="M19" s="35"/>
      <c r="N19" s="35"/>
      <c r="O19" s="35"/>
      <c r="T19"/>
    </row>
    <row r="20" spans="1:20" ht="15.5" x14ac:dyDescent="0.35">
      <c r="A20" s="26">
        <v>109</v>
      </c>
      <c r="B20" s="88" t="s">
        <v>135</v>
      </c>
      <c r="C20" s="88" t="s">
        <v>102</v>
      </c>
      <c r="D20" s="24">
        <v>10.15</v>
      </c>
      <c r="E20" s="76">
        <f t="shared" si="0"/>
        <v>15</v>
      </c>
      <c r="F20" s="24">
        <v>12.2</v>
      </c>
      <c r="G20" s="76">
        <f t="shared" si="1"/>
        <v>4</v>
      </c>
      <c r="H20" s="24">
        <f t="shared" si="2"/>
        <v>22.35</v>
      </c>
      <c r="I20" s="76">
        <f t="shared" si="3"/>
        <v>14</v>
      </c>
      <c r="J20" s="16"/>
      <c r="K20" s="35"/>
      <c r="L20" s="35"/>
      <c r="M20" s="35"/>
      <c r="N20" s="35"/>
      <c r="O20" s="35"/>
      <c r="T20"/>
    </row>
    <row r="21" spans="1:20" ht="15.5" x14ac:dyDescent="0.35">
      <c r="A21" s="26">
        <v>110</v>
      </c>
      <c r="B21" s="89" t="s">
        <v>166</v>
      </c>
      <c r="C21" s="88" t="s">
        <v>167</v>
      </c>
      <c r="D21" s="24">
        <v>11.75</v>
      </c>
      <c r="E21" s="76">
        <f t="shared" si="0"/>
        <v>12</v>
      </c>
      <c r="F21" s="24">
        <v>11.8</v>
      </c>
      <c r="G21" s="76">
        <f t="shared" si="1"/>
        <v>8</v>
      </c>
      <c r="H21" s="24">
        <f t="shared" si="2"/>
        <v>23.55</v>
      </c>
      <c r="I21" s="76">
        <f t="shared" si="3"/>
        <v>9</v>
      </c>
      <c r="J21" s="16"/>
      <c r="T21"/>
    </row>
    <row r="22" spans="1:20" ht="15.5" x14ac:dyDescent="0.35">
      <c r="A22" s="61">
        <v>68</v>
      </c>
      <c r="B22" s="97" t="s">
        <v>151</v>
      </c>
      <c r="C22" s="97" t="s">
        <v>94</v>
      </c>
      <c r="D22" s="24">
        <v>12.6</v>
      </c>
      <c r="E22" s="76">
        <f t="shared" si="0"/>
        <v>5</v>
      </c>
      <c r="F22" s="24">
        <v>11.6</v>
      </c>
      <c r="G22" s="76">
        <f t="shared" si="1"/>
        <v>9</v>
      </c>
      <c r="H22" s="24">
        <f t="shared" si="2"/>
        <v>24.2</v>
      </c>
      <c r="I22" s="76">
        <f t="shared" si="3"/>
        <v>7</v>
      </c>
    </row>
    <row r="23" spans="1:20" ht="15.5" x14ac:dyDescent="0.35">
      <c r="A23" s="26">
        <v>116</v>
      </c>
      <c r="B23" s="88" t="s">
        <v>48</v>
      </c>
      <c r="C23" s="88" t="s">
        <v>32</v>
      </c>
      <c r="D23" s="24">
        <v>11.7</v>
      </c>
      <c r="E23" s="76">
        <f t="shared" si="0"/>
        <v>13</v>
      </c>
      <c r="F23" s="24">
        <v>10.4</v>
      </c>
      <c r="G23" s="76">
        <f t="shared" si="1"/>
        <v>15</v>
      </c>
      <c r="H23" s="24">
        <f>D23+F23</f>
        <v>22.1</v>
      </c>
      <c r="I23" s="76">
        <f t="shared" si="3"/>
        <v>15</v>
      </c>
      <c r="K23" s="12"/>
      <c r="T23"/>
    </row>
    <row r="24" spans="1:20" ht="15.5" x14ac:dyDescent="0.35">
      <c r="A24" s="26">
        <v>117</v>
      </c>
      <c r="B24" s="88" t="s">
        <v>50</v>
      </c>
      <c r="C24" s="88" t="s">
        <v>32</v>
      </c>
      <c r="D24" s="24">
        <v>11.7</v>
      </c>
      <c r="E24" s="76">
        <f t="shared" si="0"/>
        <v>13</v>
      </c>
      <c r="F24" s="24">
        <v>12.175000000000001</v>
      </c>
      <c r="G24" s="76">
        <f t="shared" si="1"/>
        <v>5</v>
      </c>
      <c r="H24" s="24">
        <f>D24+F24</f>
        <v>23.875</v>
      </c>
      <c r="I24" s="76">
        <f t="shared" si="3"/>
        <v>8</v>
      </c>
      <c r="K24" s="12"/>
      <c r="T24"/>
    </row>
  </sheetData>
  <mergeCells count="4">
    <mergeCell ref="A1:I1"/>
    <mergeCell ref="A2:I2"/>
    <mergeCell ref="A4:I4"/>
    <mergeCell ref="K6:L6"/>
  </mergeCells>
  <phoneticPr fontId="0" type="noConversion"/>
  <conditionalFormatting sqref="E7:E24 G7:G24 I7:I24">
    <cfRule type="cellIs" dxfId="51" priority="1" operator="between">
      <formula>6</formula>
      <formula>6</formula>
    </cfRule>
    <cfRule type="cellIs" dxfId="50" priority="2" operator="between">
      <formula>5</formula>
      <formula>5</formula>
    </cfRule>
    <cfRule type="cellIs" dxfId="49" priority="3" operator="between">
      <formula>4</formula>
      <formula>4</formula>
    </cfRule>
    <cfRule type="cellIs" dxfId="48" priority="4" stopIfTrue="1" operator="equal">
      <formula>3</formula>
    </cfRule>
    <cfRule type="cellIs" dxfId="47" priority="5" stopIfTrue="1" operator="equal">
      <formula>2</formula>
    </cfRule>
    <cfRule type="cellIs" dxfId="46" priority="6" stopIfTrue="1" operator="equal">
      <formula>1</formula>
    </cfRule>
  </conditionalFormatting>
  <conditionalFormatting sqref="M7:M9">
    <cfRule type="cellIs" dxfId="45" priority="25" stopIfTrue="1" operator="equal">
      <formula>3</formula>
    </cfRule>
    <cfRule type="cellIs" dxfId="44" priority="26" stopIfTrue="1" operator="equal">
      <formula>2</formula>
    </cfRule>
    <cfRule type="cellIs" dxfId="43" priority="27" stopIfTrue="1" operator="equal">
      <formula>1</formula>
    </cfRule>
  </conditionalFormatting>
  <printOptions horizontalCentered="1"/>
  <pageMargins left="0.19685039370078741" right="0.11811023622047245" top="0.39370078740157483" bottom="0.11811023622047245" header="0.31496062992125984" footer="0.31496062992125984"/>
  <pageSetup paperSize="9" scale="65" orientation="landscape" horizontalDpi="4294967293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5"/>
  <sheetViews>
    <sheetView zoomScaleNormal="100" workbookViewId="0">
      <selection activeCell="I9" sqref="I9"/>
    </sheetView>
  </sheetViews>
  <sheetFormatPr defaultRowHeight="14.5" x14ac:dyDescent="0.35"/>
  <cols>
    <col min="1" max="1" width="4.453125" style="1" customWidth="1"/>
    <col min="2" max="2" width="30.1796875" customWidth="1"/>
    <col min="3" max="3" width="25.179687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2.26953125" style="12" customWidth="1"/>
    <col min="12" max="12" width="23.36328125" customWidth="1"/>
    <col min="13" max="13" width="13.1796875" customWidth="1"/>
    <col min="14" max="14" width="4.54296875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4" ht="21" x14ac:dyDescent="0.4">
      <c r="A2" s="162" t="s">
        <v>26</v>
      </c>
      <c r="B2" s="162"/>
      <c r="C2" s="162"/>
      <c r="D2" s="162"/>
      <c r="E2" s="162"/>
      <c r="F2" s="162"/>
      <c r="G2" s="162"/>
      <c r="H2" s="162"/>
      <c r="I2" s="162"/>
      <c r="J2" s="30"/>
      <c r="K2" s="30"/>
      <c r="L2" s="30"/>
      <c r="M2" s="30"/>
      <c r="N2" s="30"/>
    </row>
    <row r="3" spans="1:14" ht="9.75" customHeight="1" x14ac:dyDescent="0.35">
      <c r="A3" s="2"/>
    </row>
    <row r="4" spans="1:14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4" ht="12.75" customHeight="1" x14ac:dyDescent="0.35">
      <c r="A5" s="2"/>
      <c r="J5" s="15"/>
    </row>
    <row r="6" spans="1:14" ht="30" x14ac:dyDescent="0.5">
      <c r="B6" s="57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4" ht="15.5" x14ac:dyDescent="0.35">
      <c r="A7" s="26">
        <v>111</v>
      </c>
      <c r="B7" s="120" t="s">
        <v>62</v>
      </c>
      <c r="C7" s="120" t="s">
        <v>71</v>
      </c>
      <c r="D7" s="24">
        <v>13.3</v>
      </c>
      <c r="E7" s="25">
        <f t="shared" ref="E7:E14" si="0">RANK(D7,D$7:D$14)</f>
        <v>2</v>
      </c>
      <c r="F7" s="24">
        <v>13.7</v>
      </c>
      <c r="G7" s="25">
        <f>RANK(F7,F$7:F$14)</f>
        <v>1</v>
      </c>
      <c r="H7" s="24">
        <f t="shared" ref="H7:H14" si="1">D7+F7</f>
        <v>27</v>
      </c>
      <c r="I7" s="25">
        <f>RANK(H7,H$7:H$14)</f>
        <v>1</v>
      </c>
      <c r="J7" s="37"/>
      <c r="K7" s="38"/>
      <c r="L7" s="129" t="s">
        <v>71</v>
      </c>
      <c r="M7" s="39" cm="1">
        <f t="array" ref="M7">SUM(LARGE(H7:H11,{1,2,3}))</f>
        <v>80.5</v>
      </c>
      <c r="N7" s="25">
        <f>RANK(M7,M$7:M$7)</f>
        <v>1</v>
      </c>
    </row>
    <row r="8" spans="1:14" ht="15.5" x14ac:dyDescent="0.35">
      <c r="A8" s="26">
        <v>112</v>
      </c>
      <c r="B8" s="120" t="s">
        <v>61</v>
      </c>
      <c r="C8" s="120" t="s">
        <v>71</v>
      </c>
      <c r="D8" s="24">
        <v>12.7</v>
      </c>
      <c r="E8" s="25">
        <f t="shared" si="0"/>
        <v>6</v>
      </c>
      <c r="F8" s="24">
        <v>13.4</v>
      </c>
      <c r="G8" s="25">
        <f t="shared" ref="G7:G14" si="2">RANK(F8,F$7:F$14)</f>
        <v>5</v>
      </c>
      <c r="H8" s="24">
        <f t="shared" si="1"/>
        <v>26.1</v>
      </c>
      <c r="I8" s="25">
        <f t="shared" ref="I7:I14" si="3">RANK(H8,H$7:H$14)</f>
        <v>4</v>
      </c>
      <c r="J8" s="37"/>
      <c r="K8" s="38"/>
      <c r="L8" s="39"/>
      <c r="M8" s="6"/>
      <c r="N8" s="9"/>
    </row>
    <row r="9" spans="1:14" ht="15.5" x14ac:dyDescent="0.35">
      <c r="A9" s="26">
        <v>113</v>
      </c>
      <c r="B9" s="120" t="s">
        <v>64</v>
      </c>
      <c r="C9" s="120" t="s">
        <v>71</v>
      </c>
      <c r="D9" s="24">
        <v>12.9</v>
      </c>
      <c r="E9" s="25">
        <f t="shared" si="0"/>
        <v>3</v>
      </c>
      <c r="F9" s="24">
        <v>13.7</v>
      </c>
      <c r="G9" s="25">
        <f t="shared" si="2"/>
        <v>1</v>
      </c>
      <c r="H9" s="24">
        <f t="shared" si="1"/>
        <v>26.6</v>
      </c>
      <c r="I9" s="25">
        <f t="shared" si="3"/>
        <v>3</v>
      </c>
      <c r="J9" s="35"/>
      <c r="K9" s="38"/>
      <c r="L9" s="39"/>
      <c r="M9" s="6"/>
      <c r="N9" s="9"/>
    </row>
    <row r="10" spans="1:14" ht="15.5" x14ac:dyDescent="0.35">
      <c r="A10" s="26">
        <v>114</v>
      </c>
      <c r="B10" s="120" t="s">
        <v>59</v>
      </c>
      <c r="C10" s="120" t="s">
        <v>71</v>
      </c>
      <c r="D10" s="24">
        <v>12.75</v>
      </c>
      <c r="E10" s="25">
        <f t="shared" si="0"/>
        <v>5</v>
      </c>
      <c r="F10" s="24">
        <v>13.2</v>
      </c>
      <c r="G10" s="25">
        <f t="shared" si="2"/>
        <v>6</v>
      </c>
      <c r="H10" s="24">
        <f t="shared" si="1"/>
        <v>25.95</v>
      </c>
      <c r="I10" s="25">
        <f t="shared" si="3"/>
        <v>6</v>
      </c>
      <c r="J10" s="35"/>
      <c r="K10" s="35"/>
      <c r="L10" s="35"/>
    </row>
    <row r="11" spans="1:14" ht="15.5" x14ac:dyDescent="0.35">
      <c r="A11" s="26">
        <v>115</v>
      </c>
      <c r="B11" s="120" t="s">
        <v>57</v>
      </c>
      <c r="C11" s="120" t="s">
        <v>71</v>
      </c>
      <c r="D11" s="24">
        <v>13.4</v>
      </c>
      <c r="E11" s="25">
        <f t="shared" si="0"/>
        <v>1</v>
      </c>
      <c r="F11" s="24">
        <v>13.5</v>
      </c>
      <c r="G11" s="25">
        <f t="shared" si="2"/>
        <v>4</v>
      </c>
      <c r="H11" s="24">
        <f t="shared" si="1"/>
        <v>26.9</v>
      </c>
      <c r="I11" s="25">
        <f t="shared" si="3"/>
        <v>2</v>
      </c>
    </row>
    <row r="12" spans="1:14" ht="15.5" x14ac:dyDescent="0.35">
      <c r="A12" s="26">
        <v>118</v>
      </c>
      <c r="B12" s="88" t="s">
        <v>126</v>
      </c>
      <c r="C12" s="88" t="s">
        <v>94</v>
      </c>
      <c r="D12" s="24">
        <v>12.4</v>
      </c>
      <c r="E12" s="25">
        <f t="shared" si="0"/>
        <v>7</v>
      </c>
      <c r="F12" s="24">
        <v>13.6</v>
      </c>
      <c r="G12" s="25">
        <f t="shared" si="2"/>
        <v>3</v>
      </c>
      <c r="H12" s="24">
        <f t="shared" si="1"/>
        <v>26</v>
      </c>
      <c r="I12" s="25">
        <f t="shared" si="3"/>
        <v>5</v>
      </c>
    </row>
    <row r="13" spans="1:14" ht="15.5" x14ac:dyDescent="0.35">
      <c r="A13" s="26">
        <v>119</v>
      </c>
      <c r="B13" s="88" t="s">
        <v>127</v>
      </c>
      <c r="C13" s="88" t="s">
        <v>102</v>
      </c>
      <c r="D13" s="24">
        <v>12.85</v>
      </c>
      <c r="E13" s="25">
        <f t="shared" si="0"/>
        <v>4</v>
      </c>
      <c r="F13" s="24">
        <v>12.7</v>
      </c>
      <c r="G13" s="25">
        <f t="shared" si="2"/>
        <v>8</v>
      </c>
      <c r="H13" s="24">
        <f t="shared" si="1"/>
        <v>25.549999999999997</v>
      </c>
      <c r="I13" s="25">
        <f t="shared" si="3"/>
        <v>7</v>
      </c>
    </row>
    <row r="14" spans="1:14" ht="15.5" x14ac:dyDescent="0.35">
      <c r="A14" s="26">
        <v>120</v>
      </c>
      <c r="B14" s="88" t="s">
        <v>174</v>
      </c>
      <c r="C14" s="88" t="s">
        <v>167</v>
      </c>
      <c r="D14" s="24">
        <v>11.85</v>
      </c>
      <c r="E14" s="25">
        <f t="shared" si="0"/>
        <v>8</v>
      </c>
      <c r="F14" s="24">
        <v>12.9</v>
      </c>
      <c r="G14" s="25">
        <f t="shared" si="2"/>
        <v>7</v>
      </c>
      <c r="H14" s="24">
        <f t="shared" si="1"/>
        <v>24.75</v>
      </c>
      <c r="I14" s="25">
        <f t="shared" si="3"/>
        <v>8</v>
      </c>
    </row>
    <row r="15" spans="1:14" ht="15.5" x14ac:dyDescent="0.35">
      <c r="B15" s="88"/>
      <c r="C15" s="88"/>
    </row>
  </sheetData>
  <mergeCells count="4">
    <mergeCell ref="K6:M6"/>
    <mergeCell ref="A1:I1"/>
    <mergeCell ref="A2:I2"/>
    <mergeCell ref="A4:I4"/>
  </mergeCells>
  <phoneticPr fontId="0" type="noConversion"/>
  <conditionalFormatting sqref="E7:E14 G7:G14 I7:I14">
    <cfRule type="cellIs" dxfId="42" priority="7" stopIfTrue="1" operator="equal">
      <formula>3</formula>
    </cfRule>
    <cfRule type="cellIs" dxfId="41" priority="8" stopIfTrue="1" operator="equal">
      <formula>2</formula>
    </cfRule>
    <cfRule type="cellIs" dxfId="40" priority="9" stopIfTrue="1" operator="equal">
      <formula>1</formula>
    </cfRule>
  </conditionalFormatting>
  <conditionalFormatting sqref="N7">
    <cfRule type="cellIs" dxfId="39" priority="1" stopIfTrue="1" operator="equal">
      <formula>3</formula>
    </cfRule>
    <cfRule type="cellIs" dxfId="38" priority="2" stopIfTrue="1" operator="equal">
      <formula>2</formula>
    </cfRule>
    <cfRule type="cellIs" dxfId="37" priority="3" stopIfTrue="1" operator="equal">
      <formula>1</formula>
    </cfRule>
  </conditionalFormatting>
  <pageMargins left="0.39370078740157483" right="0.19685039370078741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D16C6-B2C4-49D5-9E45-26864CF57542}">
  <dimension ref="A1:I7"/>
  <sheetViews>
    <sheetView workbookViewId="0">
      <selection activeCell="D8" sqref="D8"/>
    </sheetView>
  </sheetViews>
  <sheetFormatPr defaultRowHeight="14.5" x14ac:dyDescent="0.35"/>
  <cols>
    <col min="2" max="2" width="24.36328125" customWidth="1"/>
    <col min="3" max="3" width="44.08984375" customWidth="1"/>
  </cols>
  <sheetData>
    <row r="1" spans="1:9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9" ht="21" x14ac:dyDescent="0.4">
      <c r="A2" s="162" t="s">
        <v>179</v>
      </c>
      <c r="B2" s="162"/>
      <c r="C2" s="162"/>
      <c r="D2" s="162"/>
      <c r="E2" s="162"/>
      <c r="F2" s="162"/>
      <c r="G2" s="162"/>
      <c r="H2" s="162"/>
      <c r="I2" s="162"/>
    </row>
    <row r="3" spans="1:9" x14ac:dyDescent="0.35">
      <c r="A3" s="2"/>
      <c r="C3" s="1"/>
      <c r="E3" s="7"/>
    </row>
    <row r="4" spans="1:9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</row>
    <row r="5" spans="1:9" x14ac:dyDescent="0.35">
      <c r="A5" s="2"/>
      <c r="C5" s="1"/>
      <c r="E5" s="7"/>
    </row>
    <row r="6" spans="1:9" ht="30" x14ac:dyDescent="0.5">
      <c r="A6" s="1"/>
      <c r="B6" s="57" t="s">
        <v>8</v>
      </c>
      <c r="C6" s="5" t="s">
        <v>4</v>
      </c>
      <c r="D6" s="17" t="s">
        <v>0</v>
      </c>
      <c r="E6" s="8" t="s">
        <v>3</v>
      </c>
      <c r="F6" s="17" t="s">
        <v>1</v>
      </c>
      <c r="G6" s="8" t="s">
        <v>3</v>
      </c>
      <c r="H6" s="14" t="s">
        <v>6</v>
      </c>
      <c r="I6" s="8" t="s">
        <v>3</v>
      </c>
    </row>
    <row r="7" spans="1:9" ht="15.5" x14ac:dyDescent="0.35">
      <c r="A7" s="26">
        <v>102</v>
      </c>
      <c r="B7" s="88" t="s">
        <v>180</v>
      </c>
      <c r="C7" s="148" t="s">
        <v>181</v>
      </c>
      <c r="D7" s="24">
        <v>12.4</v>
      </c>
      <c r="E7" s="25">
        <f>RANK(D7,D$7:D$22)</f>
        <v>1</v>
      </c>
      <c r="F7" s="24">
        <v>11.7</v>
      </c>
      <c r="G7" s="25">
        <f>RANK(F7,F$7:F$22)</f>
        <v>1</v>
      </c>
      <c r="H7" s="24">
        <f>D7+F7</f>
        <v>24.1</v>
      </c>
      <c r="I7" s="25">
        <f>RANK(H7,H$7:H$22)</f>
        <v>1</v>
      </c>
    </row>
  </sheetData>
  <mergeCells count="3">
    <mergeCell ref="A1:I1"/>
    <mergeCell ref="A2:I2"/>
    <mergeCell ref="A4:I4"/>
  </mergeCells>
  <conditionalFormatting sqref="E7 G7 I7">
    <cfRule type="cellIs" dxfId="36" priority="1" stopIfTrue="1" operator="equal">
      <formula>3</formula>
    </cfRule>
    <cfRule type="cellIs" dxfId="35" priority="2" stopIfTrue="1" operator="equal">
      <formula>2</formula>
    </cfRule>
    <cfRule type="cellIs" dxfId="34" priority="3" stopIfTrue="1" operator="equal">
      <formula>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1"/>
  <sheetViews>
    <sheetView zoomScaleNormal="100" workbookViewId="0">
      <selection activeCell="L25" sqref="L25"/>
    </sheetView>
  </sheetViews>
  <sheetFormatPr defaultRowHeight="14.5" x14ac:dyDescent="0.35"/>
  <cols>
    <col min="1" max="1" width="4.1796875" style="1" customWidth="1"/>
    <col min="2" max="2" width="20.453125" customWidth="1"/>
    <col min="3" max="3" width="28.26953125" style="1" customWidth="1"/>
    <col min="4" max="4" width="9.453125" customWidth="1"/>
    <col min="5" max="5" width="4.542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4.1796875" style="12" customWidth="1"/>
    <col min="12" max="12" width="22.81640625" customWidth="1"/>
    <col min="13" max="13" width="8" customWidth="1"/>
    <col min="14" max="14" width="4.54296875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4" ht="21" x14ac:dyDescent="0.4">
      <c r="A2" s="162" t="s">
        <v>9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4" ht="9.75" customHeight="1" x14ac:dyDescent="0.35">
      <c r="A3" s="2"/>
    </row>
    <row r="4" spans="1:14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4" ht="12.75" customHeight="1" x14ac:dyDescent="0.35">
      <c r="A5" s="2"/>
      <c r="J5" s="15"/>
    </row>
    <row r="6" spans="1:14" ht="30" x14ac:dyDescent="0.5">
      <c r="B6" s="57" t="s">
        <v>8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4" s="48" customFormat="1" ht="15.5" x14ac:dyDescent="0.35">
      <c r="A7" s="152">
        <v>121</v>
      </c>
      <c r="B7" s="177" t="s">
        <v>82</v>
      </c>
      <c r="C7" s="178" t="s">
        <v>74</v>
      </c>
      <c r="D7" s="179">
        <v>0</v>
      </c>
      <c r="E7" s="155">
        <f>RANK(D7,D$7:D$11)</f>
        <v>3</v>
      </c>
      <c r="F7" s="179">
        <v>0</v>
      </c>
      <c r="G7" s="155">
        <f>RANK(F7,F$7:F$11)</f>
        <v>3</v>
      </c>
      <c r="H7" s="179">
        <f>D7+F7</f>
        <v>0</v>
      </c>
      <c r="I7" s="155">
        <f>RANK(H7,H$7:H$11)</f>
        <v>3</v>
      </c>
      <c r="J7" s="81"/>
      <c r="K7" s="70"/>
      <c r="L7" s="181" t="s">
        <v>32</v>
      </c>
      <c r="M7" s="83" cm="1">
        <f t="array" ref="M7">SUM(LARGE(H8:H9,{1,2}))</f>
        <v>44.75</v>
      </c>
      <c r="N7" s="76">
        <f>RANK(M7,M$7:M$7)</f>
        <v>1</v>
      </c>
    </row>
    <row r="8" spans="1:14" ht="15.5" x14ac:dyDescent="0.35">
      <c r="A8" s="43">
        <v>122</v>
      </c>
      <c r="B8" s="107" t="s">
        <v>66</v>
      </c>
      <c r="C8" s="107" t="s">
        <v>32</v>
      </c>
      <c r="D8" s="28">
        <v>11.2</v>
      </c>
      <c r="E8" s="25">
        <f>RANK(D8,D$7:D$11)</f>
        <v>2</v>
      </c>
      <c r="F8" s="28">
        <v>11.3</v>
      </c>
      <c r="G8" s="25">
        <f>RANK(F8,F$7:F$11)</f>
        <v>1</v>
      </c>
      <c r="H8" s="28">
        <f t="shared" ref="H8:H9" si="0">D8+F8</f>
        <v>22.5</v>
      </c>
      <c r="I8" s="25">
        <f>RANK(H8,H$7:H$11)</f>
        <v>1</v>
      </c>
      <c r="J8" s="37"/>
      <c r="K8" s="38"/>
      <c r="L8" s="35"/>
      <c r="M8" s="35"/>
      <c r="N8" s="38"/>
    </row>
    <row r="9" spans="1:14" ht="15.5" x14ac:dyDescent="0.35">
      <c r="A9" s="138">
        <v>123</v>
      </c>
      <c r="B9" s="107" t="s">
        <v>65</v>
      </c>
      <c r="C9" s="107" t="s">
        <v>32</v>
      </c>
      <c r="D9" s="28">
        <v>11.45</v>
      </c>
      <c r="E9" s="25">
        <f>RANK(D9,D$7:D$11)</f>
        <v>1</v>
      </c>
      <c r="F9" s="28">
        <v>10.8</v>
      </c>
      <c r="G9" s="25">
        <f>RANK(F9,F$7:F$11)</f>
        <v>2</v>
      </c>
      <c r="H9" s="28">
        <f t="shared" si="0"/>
        <v>22.25</v>
      </c>
      <c r="I9" s="25">
        <f>RANK(H9,H$7:H$11)</f>
        <v>2</v>
      </c>
      <c r="J9" s="37"/>
      <c r="K9" s="38"/>
      <c r="L9" s="39"/>
      <c r="M9" s="39"/>
      <c r="N9" s="38"/>
    </row>
    <row r="10" spans="1:14" ht="15.5" x14ac:dyDescent="0.35">
      <c r="A10" s="43"/>
      <c r="D10" s="28"/>
      <c r="E10" s="25"/>
      <c r="F10" s="28"/>
      <c r="G10" s="25"/>
      <c r="H10" s="28"/>
      <c r="I10" s="25"/>
      <c r="J10" s="37"/>
      <c r="K10" s="35"/>
      <c r="L10" s="35"/>
      <c r="M10" s="35"/>
      <c r="N10" s="35"/>
    </row>
    <row r="11" spans="1:14" ht="15.5" x14ac:dyDescent="0.35">
      <c r="A11" s="43"/>
      <c r="D11" s="28"/>
      <c r="E11" s="25"/>
      <c r="F11" s="28"/>
      <c r="G11" s="25"/>
      <c r="H11" s="28"/>
      <c r="I11" s="25"/>
      <c r="J11" s="15"/>
    </row>
  </sheetData>
  <mergeCells count="4">
    <mergeCell ref="K6:M6"/>
    <mergeCell ref="A2:I2"/>
    <mergeCell ref="A4:I4"/>
    <mergeCell ref="A1:I1"/>
  </mergeCells>
  <phoneticPr fontId="0" type="noConversion"/>
  <conditionalFormatting sqref="E7:E11 G7:G11 I7:I11">
    <cfRule type="cellIs" dxfId="33" priority="10" stopIfTrue="1" operator="equal">
      <formula>3</formula>
    </cfRule>
    <cfRule type="cellIs" dxfId="32" priority="11" stopIfTrue="1" operator="equal">
      <formula>2</formula>
    </cfRule>
    <cfRule type="cellIs" dxfId="31" priority="12" stopIfTrue="1" operator="equal">
      <formula>1</formula>
    </cfRule>
  </conditionalFormatting>
  <conditionalFormatting sqref="N7">
    <cfRule type="cellIs" dxfId="30" priority="1" stopIfTrue="1" operator="equal">
      <formula>3</formula>
    </cfRule>
    <cfRule type="cellIs" dxfId="29" priority="2" stopIfTrue="1" operator="equal">
      <formula>2</formula>
    </cfRule>
    <cfRule type="cellIs" dxfId="28" priority="3" stopIfTrue="1" operator="equal">
      <formula>1</formula>
    </cfRule>
  </conditionalFormatting>
  <printOptions horizontalCentered="1"/>
  <pageMargins left="0.39370078740157483" right="0.19685039370078741" top="0.74803149606299213" bottom="0.74803149606299213" header="0.31496062992125984" footer="0.31496062992125984"/>
  <pageSetup paperSize="9" scale="90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0"/>
  <sheetViews>
    <sheetView zoomScaleNormal="100" workbookViewId="0">
      <selection activeCell="I8" sqref="I8"/>
    </sheetView>
  </sheetViews>
  <sheetFormatPr defaultRowHeight="14.5" x14ac:dyDescent="0.35"/>
  <cols>
    <col min="1" max="1" width="5" style="1" customWidth="1"/>
    <col min="2" max="2" width="23.453125" customWidth="1"/>
    <col min="3" max="3" width="27.54296875" style="1" customWidth="1"/>
    <col min="4" max="4" width="9.453125" customWidth="1"/>
    <col min="5" max="5" width="6.1796875" style="7" customWidth="1"/>
    <col min="6" max="6" width="9.453125" customWidth="1"/>
    <col min="7" max="7" width="4.54296875" customWidth="1"/>
    <col min="8" max="8" width="10.54296875" customWidth="1"/>
    <col min="9" max="9" width="4.54296875" customWidth="1"/>
    <col min="10" max="10" width="1.54296875" customWidth="1"/>
    <col min="11" max="11" width="1.90625" style="12" customWidth="1"/>
    <col min="12" max="12" width="21.81640625" customWidth="1"/>
    <col min="13" max="13" width="8" customWidth="1"/>
    <col min="14" max="14" width="4.54296875" customWidth="1"/>
  </cols>
  <sheetData>
    <row r="1" spans="1:16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6" ht="21" x14ac:dyDescent="0.4">
      <c r="A2" s="162" t="s">
        <v>10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6" ht="9.75" customHeight="1" x14ac:dyDescent="0.35">
      <c r="A3" s="2"/>
    </row>
    <row r="4" spans="1:16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6" ht="12.75" customHeight="1" x14ac:dyDescent="0.35">
      <c r="A5" s="2"/>
      <c r="J5" s="15"/>
    </row>
    <row r="6" spans="1:16" ht="30" x14ac:dyDescent="0.35">
      <c r="A6" s="169" t="s">
        <v>12</v>
      </c>
      <c r="B6" s="169"/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6" ht="15.5" x14ac:dyDescent="0.35">
      <c r="A7" s="26">
        <v>124</v>
      </c>
      <c r="B7" s="130" t="s">
        <v>81</v>
      </c>
      <c r="C7" s="93" t="s">
        <v>74</v>
      </c>
      <c r="D7" s="24">
        <v>12.25</v>
      </c>
      <c r="E7" s="25">
        <f>RANK(D7,D$7:D$16)</f>
        <v>5</v>
      </c>
      <c r="F7" s="24">
        <v>10.8</v>
      </c>
      <c r="G7" s="25">
        <f>RANK(F7,F$7:F$16)</f>
        <v>8</v>
      </c>
      <c r="H7" s="24">
        <f t="shared" ref="H7:H16" si="0">D7+F7</f>
        <v>23.05</v>
      </c>
      <c r="I7" s="25">
        <f>RANK(H7,H$7:H$16)</f>
        <v>8</v>
      </c>
      <c r="J7" s="81"/>
      <c r="K7" s="38"/>
      <c r="L7" s="131" t="s">
        <v>74</v>
      </c>
      <c r="M7" s="83" cm="1">
        <f t="array" ref="M7">SUM(LARGE(H7:H9,{1,2}))</f>
        <v>47.875</v>
      </c>
      <c r="N7" s="76">
        <f>RANK(M7,M$7:M$9)</f>
        <v>2</v>
      </c>
      <c r="P7" s="42"/>
    </row>
    <row r="8" spans="1:16" s="48" customFormat="1" ht="15.5" x14ac:dyDescent="0.35">
      <c r="A8" s="26">
        <v>125</v>
      </c>
      <c r="B8" s="130" t="s">
        <v>80</v>
      </c>
      <c r="C8" s="93" t="s">
        <v>74</v>
      </c>
      <c r="D8" s="24">
        <v>12.3</v>
      </c>
      <c r="E8" s="25">
        <f t="shared" ref="E7:E16" si="1">RANK(D8,D$7:D$16)</f>
        <v>2</v>
      </c>
      <c r="F8" s="24">
        <v>11.625</v>
      </c>
      <c r="G8" s="25">
        <f t="shared" ref="G7:G16" si="2">RANK(F8,F$7:F$16)</f>
        <v>6</v>
      </c>
      <c r="H8" s="24">
        <f t="shared" si="0"/>
        <v>23.925000000000001</v>
      </c>
      <c r="I8" s="25">
        <f t="shared" ref="I7:I16" si="3">RANK(H8,H$7:H$16)</f>
        <v>5</v>
      </c>
      <c r="J8" s="81"/>
      <c r="K8" s="70"/>
      <c r="L8" s="132" t="s">
        <v>32</v>
      </c>
      <c r="M8" s="83" cm="1">
        <f t="array" ref="M8">SUM(LARGE(H10:H12,{1,2}))</f>
        <v>48.25</v>
      </c>
      <c r="N8" s="76">
        <f t="shared" ref="N8:N9" si="4">RANK(M8,M$7:M$9)</f>
        <v>1</v>
      </c>
      <c r="P8" s="80"/>
    </row>
    <row r="9" spans="1:16" s="48" customFormat="1" ht="15.5" x14ac:dyDescent="0.35">
      <c r="A9" s="26">
        <v>126</v>
      </c>
      <c r="B9" s="124" t="s">
        <v>79</v>
      </c>
      <c r="C9" s="124" t="s">
        <v>74</v>
      </c>
      <c r="D9" s="24">
        <v>12.3</v>
      </c>
      <c r="E9" s="25">
        <f t="shared" si="1"/>
        <v>2</v>
      </c>
      <c r="F9" s="24">
        <v>11.65</v>
      </c>
      <c r="G9" s="25">
        <f t="shared" si="2"/>
        <v>5</v>
      </c>
      <c r="H9" s="24">
        <f t="shared" si="0"/>
        <v>23.950000000000003</v>
      </c>
      <c r="I9" s="25">
        <f t="shared" si="3"/>
        <v>3</v>
      </c>
      <c r="J9" s="81"/>
      <c r="K9" s="82"/>
      <c r="L9" s="101" t="s">
        <v>167</v>
      </c>
      <c r="M9" s="83" cm="1">
        <f t="array" ref="M9">SUM(LARGE(H13:H16,{1,2}))</f>
        <v>47.424999999999997</v>
      </c>
      <c r="N9" s="76">
        <f t="shared" si="4"/>
        <v>3</v>
      </c>
      <c r="P9" s="80"/>
    </row>
    <row r="10" spans="1:16" s="48" customFormat="1" ht="15.5" x14ac:dyDescent="0.35">
      <c r="A10" s="26">
        <v>127</v>
      </c>
      <c r="B10" s="107" t="s">
        <v>118</v>
      </c>
      <c r="C10" s="107" t="s">
        <v>32</v>
      </c>
      <c r="D10" s="24">
        <v>12.3</v>
      </c>
      <c r="E10" s="25">
        <f t="shared" si="1"/>
        <v>2</v>
      </c>
      <c r="F10" s="24">
        <v>12</v>
      </c>
      <c r="G10" s="25">
        <f t="shared" si="2"/>
        <v>2</v>
      </c>
      <c r="H10" s="24">
        <f t="shared" si="0"/>
        <v>24.3</v>
      </c>
      <c r="I10" s="25">
        <f t="shared" si="3"/>
        <v>1</v>
      </c>
      <c r="J10" s="37"/>
      <c r="K10" s="82"/>
      <c r="L10" s="84"/>
      <c r="M10" s="83"/>
      <c r="N10" s="76"/>
      <c r="P10" s="80"/>
    </row>
    <row r="11" spans="1:16" ht="15.5" x14ac:dyDescent="0.35">
      <c r="A11" s="26">
        <v>128</v>
      </c>
      <c r="B11" s="107" t="s">
        <v>119</v>
      </c>
      <c r="C11" s="107" t="s">
        <v>32</v>
      </c>
      <c r="D11" s="24">
        <v>12.35</v>
      </c>
      <c r="E11" s="25">
        <f t="shared" si="1"/>
        <v>1</v>
      </c>
      <c r="F11" s="24">
        <v>11.6</v>
      </c>
      <c r="G11" s="25">
        <f t="shared" si="2"/>
        <v>7</v>
      </c>
      <c r="H11" s="24">
        <f t="shared" si="0"/>
        <v>23.95</v>
      </c>
      <c r="I11" s="25">
        <f t="shared" si="3"/>
        <v>4</v>
      </c>
      <c r="J11" s="21"/>
      <c r="K11" s="38"/>
      <c r="L11" s="6"/>
      <c r="M11" s="6"/>
      <c r="N11" s="9"/>
    </row>
    <row r="12" spans="1:16" ht="15.5" x14ac:dyDescent="0.35">
      <c r="A12" s="26">
        <v>129</v>
      </c>
      <c r="B12" s="107" t="s">
        <v>67</v>
      </c>
      <c r="C12" s="107" t="s">
        <v>32</v>
      </c>
      <c r="D12" s="24">
        <v>11.95</v>
      </c>
      <c r="E12" s="25">
        <f t="shared" si="1"/>
        <v>7</v>
      </c>
      <c r="F12" s="24">
        <v>11.95</v>
      </c>
      <c r="G12" s="25">
        <f t="shared" si="2"/>
        <v>3</v>
      </c>
      <c r="H12" s="24">
        <f t="shared" si="0"/>
        <v>23.9</v>
      </c>
      <c r="I12" s="25">
        <f t="shared" si="3"/>
        <v>6</v>
      </c>
      <c r="J12" s="21"/>
      <c r="K12" s="9"/>
      <c r="L12" s="6"/>
      <c r="M12" s="6"/>
      <c r="N12" s="9"/>
    </row>
    <row r="13" spans="1:16" ht="15.5" x14ac:dyDescent="0.35">
      <c r="A13" s="152">
        <v>130</v>
      </c>
      <c r="B13" s="153" t="s">
        <v>159</v>
      </c>
      <c r="C13" s="153" t="s">
        <v>167</v>
      </c>
      <c r="D13" s="154">
        <v>0</v>
      </c>
      <c r="E13" s="155">
        <f t="shared" si="1"/>
        <v>9</v>
      </c>
      <c r="F13" s="154">
        <v>0</v>
      </c>
      <c r="G13" s="155">
        <f t="shared" si="2"/>
        <v>9</v>
      </c>
      <c r="H13" s="154">
        <f t="shared" si="0"/>
        <v>0</v>
      </c>
      <c r="I13" s="155">
        <f t="shared" si="3"/>
        <v>9</v>
      </c>
      <c r="K13"/>
      <c r="L13" s="6"/>
      <c r="M13" s="6"/>
      <c r="N13" s="9"/>
    </row>
    <row r="14" spans="1:16" ht="15.5" x14ac:dyDescent="0.35">
      <c r="A14" s="26">
        <v>131</v>
      </c>
      <c r="B14" s="100" t="s">
        <v>160</v>
      </c>
      <c r="C14" s="99" t="s">
        <v>167</v>
      </c>
      <c r="D14" s="24">
        <v>12.1</v>
      </c>
      <c r="E14" s="25">
        <f t="shared" si="1"/>
        <v>6</v>
      </c>
      <c r="F14" s="24">
        <v>12.2</v>
      </c>
      <c r="G14" s="25">
        <f t="shared" si="2"/>
        <v>1</v>
      </c>
      <c r="H14" s="24">
        <f t="shared" si="0"/>
        <v>24.299999999999997</v>
      </c>
      <c r="I14" s="25">
        <f t="shared" si="3"/>
        <v>2</v>
      </c>
      <c r="K14" s="9"/>
      <c r="L14" s="54"/>
      <c r="M14" s="54"/>
      <c r="N14" s="53"/>
    </row>
    <row r="15" spans="1:16" ht="15.5" x14ac:dyDescent="0.35">
      <c r="A15" s="152">
        <v>132</v>
      </c>
      <c r="B15" s="153" t="s">
        <v>161</v>
      </c>
      <c r="C15" s="153" t="s">
        <v>167</v>
      </c>
      <c r="D15" s="154">
        <v>0</v>
      </c>
      <c r="E15" s="155">
        <f t="shared" si="1"/>
        <v>9</v>
      </c>
      <c r="F15" s="154">
        <v>0</v>
      </c>
      <c r="G15" s="155">
        <f t="shared" si="2"/>
        <v>9</v>
      </c>
      <c r="H15" s="154">
        <f t="shared" si="0"/>
        <v>0</v>
      </c>
      <c r="I15" s="155">
        <f t="shared" si="3"/>
        <v>9</v>
      </c>
      <c r="K15" s="53"/>
      <c r="L15" s="54"/>
      <c r="M15" s="54"/>
      <c r="N15" s="53"/>
    </row>
    <row r="16" spans="1:16" ht="15.5" x14ac:dyDescent="0.35">
      <c r="A16" s="26">
        <v>133</v>
      </c>
      <c r="B16" s="100" t="s">
        <v>162</v>
      </c>
      <c r="C16" s="99" t="s">
        <v>167</v>
      </c>
      <c r="D16" s="24">
        <v>11.3</v>
      </c>
      <c r="E16" s="25">
        <f t="shared" si="1"/>
        <v>8</v>
      </c>
      <c r="F16" s="24">
        <v>11.824999999999999</v>
      </c>
      <c r="G16" s="25">
        <f t="shared" si="2"/>
        <v>4</v>
      </c>
      <c r="H16" s="24">
        <f t="shared" si="0"/>
        <v>23.125</v>
      </c>
      <c r="I16" s="25">
        <f t="shared" si="3"/>
        <v>7</v>
      </c>
      <c r="K16" s="53"/>
      <c r="L16" s="6"/>
      <c r="M16" s="6"/>
      <c r="N16" s="9"/>
    </row>
    <row r="17" spans="1:14" x14ac:dyDescent="0.35">
      <c r="J17" s="48"/>
      <c r="K17" s="9"/>
      <c r="N17" s="9"/>
    </row>
    <row r="18" spans="1:14" s="48" customFormat="1" x14ac:dyDescent="0.35">
      <c r="A18" s="1"/>
      <c r="B18"/>
      <c r="C18" s="1"/>
      <c r="D18"/>
      <c r="E18" s="7"/>
      <c r="F18"/>
      <c r="G18"/>
      <c r="H18"/>
      <c r="I18"/>
      <c r="K18" s="12"/>
      <c r="L18"/>
      <c r="M18"/>
      <c r="N18" s="9"/>
    </row>
    <row r="19" spans="1:14" s="48" customFormat="1" x14ac:dyDescent="0.35">
      <c r="A19" s="1"/>
      <c r="B19"/>
      <c r="C19" s="1"/>
      <c r="D19"/>
      <c r="E19" s="7"/>
      <c r="F19"/>
      <c r="G19"/>
      <c r="H19"/>
      <c r="I19"/>
      <c r="J19"/>
      <c r="K19" s="12"/>
      <c r="L19"/>
      <c r="M19"/>
      <c r="N19" s="9"/>
    </row>
    <row r="20" spans="1:14" x14ac:dyDescent="0.35">
      <c r="N20" s="9"/>
    </row>
  </sheetData>
  <mergeCells count="5">
    <mergeCell ref="K6:M6"/>
    <mergeCell ref="A6:B6"/>
    <mergeCell ref="A1:I1"/>
    <mergeCell ref="A2:I2"/>
    <mergeCell ref="A4:I4"/>
  </mergeCells>
  <phoneticPr fontId="0" type="noConversion"/>
  <conditionalFormatting sqref="N7:N10 E7:E16 G7:G16 I7:I16">
    <cfRule type="cellIs" dxfId="27" priority="10" stopIfTrue="1" operator="equal">
      <formula>3</formula>
    </cfRule>
    <cfRule type="cellIs" dxfId="26" priority="11" stopIfTrue="1" operator="equal">
      <formula>2</formula>
    </cfRule>
    <cfRule type="cellIs" dxfId="25" priority="12" stopIfTrue="1" operator="equal">
      <formula>1</formula>
    </cfRule>
  </conditionalFormatting>
  <pageMargins left="0.39370078740157483" right="0.19685039370078741" top="0.74803149606299213" bottom="0.74803149606299213" header="0.31496062992125984" footer="0.31496062992125984"/>
  <pageSetup paperSize="9" scale="85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3"/>
  <sheetViews>
    <sheetView zoomScaleNormal="100" workbookViewId="0">
      <selection activeCell="G29" sqref="G29"/>
    </sheetView>
  </sheetViews>
  <sheetFormatPr defaultRowHeight="14.5" x14ac:dyDescent="0.35"/>
  <cols>
    <col min="1" max="1" width="4.453125" style="1" customWidth="1"/>
    <col min="2" max="2" width="25.81640625" customWidth="1"/>
    <col min="3" max="3" width="24.81640625" style="1" customWidth="1"/>
    <col min="4" max="4" width="9.453125" customWidth="1"/>
    <col min="5" max="5" width="5.7265625" style="7" customWidth="1"/>
    <col min="6" max="6" width="9.453125" customWidth="1"/>
    <col min="7" max="7" width="5.453125" customWidth="1"/>
    <col min="8" max="8" width="10.54296875" customWidth="1"/>
    <col min="9" max="9" width="4.54296875" customWidth="1"/>
    <col min="10" max="10" width="1.54296875" customWidth="1"/>
    <col min="11" max="11" width="3.26953125" style="12" customWidth="1"/>
    <col min="12" max="12" width="28.90625" customWidth="1"/>
    <col min="13" max="13" width="11.54296875" customWidth="1"/>
    <col min="14" max="14" width="8.453125" style="1" customWidth="1"/>
  </cols>
  <sheetData>
    <row r="1" spans="1:17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  <c r="K1"/>
    </row>
    <row r="2" spans="1:17" ht="21" x14ac:dyDescent="0.4">
      <c r="A2" s="162" t="s">
        <v>11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46"/>
    </row>
    <row r="3" spans="1:17" ht="9.75" customHeight="1" x14ac:dyDescent="0.35">
      <c r="A3" s="2"/>
    </row>
    <row r="4" spans="1:17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  <c r="K4"/>
    </row>
    <row r="5" spans="1:17" ht="12.75" customHeight="1" x14ac:dyDescent="0.35">
      <c r="A5" s="2"/>
      <c r="J5" s="15"/>
    </row>
    <row r="6" spans="1:17" ht="30" x14ac:dyDescent="0.5">
      <c r="B6" s="58" t="s">
        <v>8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7" ht="15" customHeight="1" x14ac:dyDescent="0.35">
      <c r="A7" s="26">
        <v>134</v>
      </c>
      <c r="B7" s="120" t="s">
        <v>68</v>
      </c>
      <c r="C7" s="120" t="s">
        <v>71</v>
      </c>
      <c r="D7" s="33">
        <v>12.4</v>
      </c>
      <c r="E7" s="25">
        <f>RANK(D7,D$7:D$8)</f>
        <v>2</v>
      </c>
      <c r="F7" s="24">
        <v>13.2</v>
      </c>
      <c r="G7" s="25">
        <f>RANK(F7,F$7:F$8)</f>
        <v>1</v>
      </c>
      <c r="H7" s="24">
        <f t="shared" ref="H7:H8" si="0">D7+F7</f>
        <v>25.6</v>
      </c>
      <c r="I7" s="25">
        <f>RANK(H7,H$7:H$8)</f>
        <v>1</v>
      </c>
      <c r="J7" s="37"/>
      <c r="K7" s="38"/>
      <c r="L7" s="78" t="s">
        <v>71</v>
      </c>
      <c r="M7" s="83" cm="1">
        <f t="array" ref="M7">SUM(LARGE(H7:H8,{1,2}))</f>
        <v>51.2</v>
      </c>
      <c r="N7" s="76">
        <f>RANK(M7,M$7:M$7)</f>
        <v>1</v>
      </c>
      <c r="O7" s="42"/>
      <c r="Q7" s="44"/>
    </row>
    <row r="8" spans="1:17" ht="15.5" x14ac:dyDescent="0.35">
      <c r="A8" s="26">
        <v>135</v>
      </c>
      <c r="B8" s="120" t="s">
        <v>63</v>
      </c>
      <c r="C8" s="120" t="s">
        <v>71</v>
      </c>
      <c r="D8" s="33">
        <v>12.6</v>
      </c>
      <c r="E8" s="25">
        <f>RANK(D8,D$7:D$8)</f>
        <v>1</v>
      </c>
      <c r="F8" s="24">
        <v>13</v>
      </c>
      <c r="G8" s="25">
        <f>RANK(F8,F$7:F$8)</f>
        <v>2</v>
      </c>
      <c r="H8" s="24">
        <f t="shared" si="0"/>
        <v>25.6</v>
      </c>
      <c r="I8" s="25">
        <f>RANK(H8,H$7:H$8)</f>
        <v>1</v>
      </c>
      <c r="J8" s="37"/>
      <c r="K8" s="38"/>
      <c r="L8" s="35"/>
      <c r="M8" s="35"/>
      <c r="N8" s="61"/>
      <c r="O8" s="42"/>
      <c r="Q8" s="44"/>
    </row>
    <row r="9" spans="1:17" ht="15.5" x14ac:dyDescent="0.35">
      <c r="A9" s="26"/>
      <c r="B9" s="26"/>
      <c r="C9" s="56"/>
      <c r="D9" s="33"/>
      <c r="E9" s="25"/>
      <c r="F9" s="24"/>
      <c r="G9" s="25"/>
      <c r="H9" s="24"/>
      <c r="I9" s="25"/>
      <c r="J9" s="37"/>
      <c r="K9" s="35"/>
      <c r="L9" s="35"/>
      <c r="M9" s="35"/>
      <c r="N9" s="61"/>
    </row>
    <row r="10" spans="1:17" ht="15.5" x14ac:dyDescent="0.35">
      <c r="A10" s="26"/>
      <c r="B10" s="35"/>
      <c r="C10" s="56"/>
      <c r="D10" s="33"/>
      <c r="E10" s="25"/>
      <c r="F10" s="24"/>
      <c r="G10" s="25"/>
      <c r="H10" s="24"/>
      <c r="I10" s="25"/>
      <c r="J10" s="37"/>
      <c r="K10" s="35"/>
      <c r="L10" s="35"/>
      <c r="M10" s="35"/>
      <c r="N10" s="61"/>
    </row>
    <row r="11" spans="1:17" ht="15.5" x14ac:dyDescent="0.35">
      <c r="B11" s="35"/>
      <c r="C11" s="23"/>
      <c r="D11" s="24"/>
      <c r="E11" s="25"/>
      <c r="G11" s="25"/>
      <c r="H11" s="24"/>
      <c r="J11" s="37"/>
      <c r="K11" s="35"/>
      <c r="L11" s="35"/>
      <c r="M11" s="35"/>
      <c r="N11" s="61"/>
    </row>
    <row r="12" spans="1:17" ht="15.5" x14ac:dyDescent="0.35">
      <c r="J12" s="37"/>
      <c r="K12" s="35"/>
    </row>
    <row r="13" spans="1:17" x14ac:dyDescent="0.35">
      <c r="K13"/>
    </row>
  </sheetData>
  <mergeCells count="4">
    <mergeCell ref="K6:M6"/>
    <mergeCell ref="A1:I1"/>
    <mergeCell ref="A2:I2"/>
    <mergeCell ref="A4:I4"/>
  </mergeCells>
  <phoneticPr fontId="0" type="noConversion"/>
  <conditionalFormatting sqref="D11">
    <cfRule type="expression" dxfId="24" priority="31" stopIfTrue="1">
      <formula>"e7=3 (=$D$7:$D$18)"</formula>
    </cfRule>
  </conditionalFormatting>
  <conditionalFormatting sqref="N7 I7:I10 E7:E11 G7:G11">
    <cfRule type="cellIs" dxfId="23" priority="19" stopIfTrue="1" operator="equal">
      <formula>3</formula>
    </cfRule>
    <cfRule type="cellIs" dxfId="22" priority="20" stopIfTrue="1" operator="equal">
      <formula>2</formula>
    </cfRule>
    <cfRule type="cellIs" dxfId="21" priority="21" stopIfTrue="1" operator="equal">
      <formula>1</formula>
    </cfRule>
  </conditionalFormatting>
  <printOptions horizontalCentered="1" headings="1" gridLines="1"/>
  <pageMargins left="0.39370078740157483" right="0.19685039370078741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55C9-9D46-44C1-8835-4A0354072A53}">
  <dimension ref="A1:N10"/>
  <sheetViews>
    <sheetView zoomScaleNormal="100" workbookViewId="0">
      <selection activeCell="I29" sqref="I29"/>
    </sheetView>
  </sheetViews>
  <sheetFormatPr defaultRowHeight="14.5" x14ac:dyDescent="0.35"/>
  <cols>
    <col min="1" max="1" width="5" customWidth="1"/>
    <col min="2" max="2" width="22.26953125" customWidth="1"/>
    <col min="3" max="3" width="28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14" ht="21" x14ac:dyDescent="0.4">
      <c r="A2" s="162" t="s">
        <v>75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4" x14ac:dyDescent="0.35">
      <c r="A3" s="2"/>
      <c r="C3" s="1"/>
      <c r="E3" s="7"/>
      <c r="K3" s="12"/>
    </row>
    <row r="4" spans="1:14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</row>
    <row r="5" spans="1:14" x14ac:dyDescent="0.35">
      <c r="A5" s="2"/>
      <c r="C5" s="1"/>
      <c r="E5" s="7"/>
      <c r="J5" s="15"/>
      <c r="K5" s="12"/>
    </row>
    <row r="6" spans="1:14" ht="30" x14ac:dyDescent="0.5">
      <c r="A6" s="10"/>
      <c r="B6" s="58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4" ht="15.5" x14ac:dyDescent="0.35">
      <c r="A7" s="2">
        <v>136</v>
      </c>
      <c r="B7" s="88" t="s">
        <v>69</v>
      </c>
      <c r="C7" s="88" t="s">
        <v>32</v>
      </c>
      <c r="D7" s="33">
        <v>12.7</v>
      </c>
      <c r="E7" s="25">
        <f>RANK(D7,D$7:D$7)</f>
        <v>1</v>
      </c>
      <c r="F7" s="24">
        <v>13.2</v>
      </c>
      <c r="G7" s="25">
        <f>RANK(F7,F$7:F$7)</f>
        <v>1</v>
      </c>
      <c r="H7" s="24">
        <f t="shared" ref="H7" si="0">D7+F7</f>
        <v>25.9</v>
      </c>
      <c r="I7" s="25">
        <f>RANK(H7,H$7:H$7)</f>
        <v>1</v>
      </c>
      <c r="J7" s="37"/>
      <c r="K7" s="75"/>
      <c r="L7" s="38"/>
      <c r="M7" s="39"/>
      <c r="N7" s="25"/>
    </row>
    <row r="8" spans="1:14" ht="15.5" x14ac:dyDescent="0.35">
      <c r="A8" s="2"/>
      <c r="B8" s="35"/>
      <c r="C8" s="35"/>
      <c r="D8" s="33"/>
      <c r="E8" s="25"/>
      <c r="F8" s="24"/>
      <c r="G8" s="25"/>
      <c r="H8" s="24"/>
      <c r="I8" s="25"/>
      <c r="K8" s="19"/>
      <c r="L8" s="18"/>
      <c r="M8" s="18"/>
      <c r="N8" s="9"/>
    </row>
    <row r="9" spans="1:14" ht="15.5" x14ac:dyDescent="0.35">
      <c r="A9" s="56"/>
      <c r="B9" s="35"/>
      <c r="C9" s="35"/>
      <c r="D9" s="33"/>
      <c r="E9" s="25"/>
      <c r="F9" s="24"/>
      <c r="G9" s="25"/>
      <c r="H9" s="24"/>
      <c r="I9" s="25"/>
    </row>
    <row r="10" spans="1:14" ht="15.5" x14ac:dyDescent="0.35">
      <c r="A10" s="2"/>
      <c r="B10" s="35"/>
      <c r="C10" s="35"/>
      <c r="D10" s="33"/>
      <c r="E10" s="25"/>
      <c r="F10" s="24"/>
      <c r="G10" s="25"/>
      <c r="H10" s="24"/>
      <c r="I10" s="25"/>
    </row>
  </sheetData>
  <mergeCells count="4">
    <mergeCell ref="A1:I1"/>
    <mergeCell ref="A2:I2"/>
    <mergeCell ref="A4:I4"/>
    <mergeCell ref="K6:M6"/>
  </mergeCells>
  <conditionalFormatting sqref="E7:E10 G7:G10 I7:I10">
    <cfRule type="cellIs" dxfId="20" priority="16" stopIfTrue="1" operator="equal">
      <formula>3</formula>
    </cfRule>
    <cfRule type="cellIs" dxfId="19" priority="17" stopIfTrue="1" operator="equal">
      <formula>2</formula>
    </cfRule>
    <cfRule type="cellIs" dxfId="18" priority="18" stopIfTrue="1" operator="equal">
      <formula>1</formula>
    </cfRule>
  </conditionalFormatting>
  <conditionalFormatting sqref="N7">
    <cfRule type="cellIs" dxfId="17" priority="7" stopIfTrue="1" operator="equal">
      <formula>3</formula>
    </cfRule>
    <cfRule type="cellIs" dxfId="16" priority="8" stopIfTrue="1" operator="equal">
      <formula>2</formula>
    </cfRule>
    <cfRule type="cellIs" dxfId="15" priority="9" stopIfTrue="1" operator="equal">
      <formula>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1"/>
  <sheetViews>
    <sheetView zoomScaleNormal="100" workbookViewId="0">
      <selection activeCell="D12" sqref="D12"/>
    </sheetView>
  </sheetViews>
  <sheetFormatPr defaultRowHeight="14.5" x14ac:dyDescent="0.35"/>
  <cols>
    <col min="2" max="2" width="25.7265625" customWidth="1"/>
    <col min="3" max="3" width="17.7265625" customWidth="1"/>
    <col min="11" max="11" width="2.453125" customWidth="1"/>
    <col min="12" max="12" width="22.453125" customWidth="1"/>
  </cols>
  <sheetData>
    <row r="1" spans="1:17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17" ht="21" x14ac:dyDescent="0.4">
      <c r="A2" s="162" t="s">
        <v>13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7" x14ac:dyDescent="0.35">
      <c r="A3" s="2"/>
      <c r="C3" s="1"/>
      <c r="E3" s="7"/>
      <c r="K3" s="12"/>
    </row>
    <row r="4" spans="1:17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</row>
    <row r="5" spans="1:17" x14ac:dyDescent="0.35">
      <c r="A5" s="2"/>
      <c r="C5" s="1"/>
      <c r="E5" s="7"/>
      <c r="J5" s="15"/>
      <c r="K5" s="12"/>
    </row>
    <row r="6" spans="1:17" ht="30" x14ac:dyDescent="0.5">
      <c r="A6" s="10"/>
      <c r="B6" s="58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7" ht="15.75" customHeight="1" x14ac:dyDescent="0.35">
      <c r="A7" s="56">
        <v>137</v>
      </c>
      <c r="B7" s="130" t="s">
        <v>77</v>
      </c>
      <c r="C7" s="133" t="s">
        <v>74</v>
      </c>
      <c r="D7" s="33">
        <v>12.15</v>
      </c>
      <c r="E7" s="25">
        <f>RANK(D7,D$7:D$11)</f>
        <v>3</v>
      </c>
      <c r="F7" s="24">
        <v>13</v>
      </c>
      <c r="G7" s="25">
        <f>RANK(F7,F$7:F$11)</f>
        <v>4</v>
      </c>
      <c r="H7" s="24">
        <f>D7+F7</f>
        <v>25.15</v>
      </c>
      <c r="I7" s="25">
        <f>RANK(H7,H$7:H$11)</f>
        <v>3</v>
      </c>
      <c r="J7" s="37"/>
      <c r="K7" s="75"/>
      <c r="L7" s="134" t="s">
        <v>74</v>
      </c>
      <c r="M7" s="39" cm="1">
        <f t="array" ref="M7">SUM(LARGE(H7:H8,{1,2}))</f>
        <v>51.1</v>
      </c>
      <c r="N7" s="25">
        <f>RANK(M7,M$7:M$8)</f>
        <v>1</v>
      </c>
      <c r="O7" s="42"/>
    </row>
    <row r="8" spans="1:17" ht="15.5" x14ac:dyDescent="0.35">
      <c r="A8" s="26">
        <v>138</v>
      </c>
      <c r="B8" s="130" t="s">
        <v>78</v>
      </c>
      <c r="C8" s="133" t="s">
        <v>74</v>
      </c>
      <c r="D8" s="33">
        <v>12.65</v>
      </c>
      <c r="E8" s="25">
        <f>RANK(D8,D$7:D$11)</f>
        <v>2</v>
      </c>
      <c r="F8" s="24">
        <v>13.3</v>
      </c>
      <c r="G8" s="25">
        <f>RANK(F8,F$7:F$11)</f>
        <v>2</v>
      </c>
      <c r="H8" s="24">
        <f t="shared" ref="H8:H11" si="0">D8+F8</f>
        <v>25.950000000000003</v>
      </c>
      <c r="I8" s="25">
        <f>RANK(H8,H$7:H$11)</f>
        <v>1</v>
      </c>
      <c r="J8" s="37"/>
      <c r="K8" s="38"/>
      <c r="L8" s="135" t="s">
        <v>102</v>
      </c>
      <c r="M8" s="39" cm="1">
        <f t="array" ref="M8">SUM(LARGE(H9:H10,{1,2}))</f>
        <v>50.400000000000006</v>
      </c>
      <c r="N8" s="25">
        <f>RANK(M8,M$7:M$8)</f>
        <v>2</v>
      </c>
      <c r="O8" s="42"/>
    </row>
    <row r="9" spans="1:17" ht="15.5" x14ac:dyDescent="0.35">
      <c r="A9" s="26">
        <v>139</v>
      </c>
      <c r="B9" s="94" t="s">
        <v>116</v>
      </c>
      <c r="C9" s="94" t="s">
        <v>102</v>
      </c>
      <c r="D9" s="33">
        <v>13.05</v>
      </c>
      <c r="E9" s="25">
        <f>RANK(D9,D$7:D$11)</f>
        <v>1</v>
      </c>
      <c r="F9" s="24">
        <v>12.8</v>
      </c>
      <c r="G9" s="25">
        <f>RANK(F9,F$7:F$11)</f>
        <v>5</v>
      </c>
      <c r="H9" s="24">
        <f t="shared" si="0"/>
        <v>25.85</v>
      </c>
      <c r="I9" s="25">
        <f>RANK(H9,H$7:H$11)</f>
        <v>2</v>
      </c>
      <c r="J9" s="35"/>
      <c r="K9" s="47"/>
      <c r="L9" s="136"/>
      <c r="M9" s="48"/>
      <c r="N9" s="48"/>
    </row>
    <row r="10" spans="1:17" s="48" customFormat="1" ht="15.5" x14ac:dyDescent="0.35">
      <c r="A10" s="26">
        <v>140</v>
      </c>
      <c r="B10" s="94" t="s">
        <v>117</v>
      </c>
      <c r="C10" s="94" t="s">
        <v>102</v>
      </c>
      <c r="D10" s="33">
        <v>11.05</v>
      </c>
      <c r="E10" s="25">
        <f>RANK(D10,D$7:D$11)</f>
        <v>4</v>
      </c>
      <c r="F10" s="24">
        <v>13.5</v>
      </c>
      <c r="G10" s="25">
        <f>RANK(F10,F$7:F$11)</f>
        <v>1</v>
      </c>
      <c r="H10" s="24">
        <f t="shared" si="0"/>
        <v>24.55</v>
      </c>
      <c r="I10" s="25">
        <f>RANK(H10,H$7:H$11)</f>
        <v>4</v>
      </c>
      <c r="O10" s="80"/>
      <c r="Q10" s="51"/>
    </row>
    <row r="11" spans="1:17" ht="15.5" x14ac:dyDescent="0.35">
      <c r="A11" s="26">
        <v>142</v>
      </c>
      <c r="B11" s="88" t="s">
        <v>70</v>
      </c>
      <c r="C11" s="88" t="s">
        <v>32</v>
      </c>
      <c r="D11" s="33">
        <v>10.994999999999999</v>
      </c>
      <c r="E11" s="25">
        <f>RANK(D11,D$7:D$11)</f>
        <v>5</v>
      </c>
      <c r="F11" s="24">
        <v>13.2</v>
      </c>
      <c r="G11" s="25">
        <f>RANK(F11,F$7:F$11)</f>
        <v>3</v>
      </c>
      <c r="H11" s="24">
        <f t="shared" si="0"/>
        <v>24.195</v>
      </c>
      <c r="I11" s="25">
        <f>RANK(H11,H$7:H$11)</f>
        <v>5</v>
      </c>
    </row>
  </sheetData>
  <mergeCells count="4">
    <mergeCell ref="A1:I1"/>
    <mergeCell ref="A2:I2"/>
    <mergeCell ref="A4:I4"/>
    <mergeCell ref="K6:M6"/>
  </mergeCells>
  <conditionalFormatting sqref="N7:N8 E7:E11 G7:G11 I7:I11">
    <cfRule type="cellIs" dxfId="14" priority="19" stopIfTrue="1" operator="equal">
      <formula>3</formula>
    </cfRule>
    <cfRule type="cellIs" dxfId="13" priority="20" stopIfTrue="1" operator="equal">
      <formula>2</formula>
    </cfRule>
    <cfRule type="cellIs" dxfId="12" priority="21" stopIfTrue="1" operator="equal">
      <formula>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1B8C-43B9-402F-A7F3-D0C62C01F47F}">
  <dimension ref="A1:N11"/>
  <sheetViews>
    <sheetView tabSelected="1" zoomScaleNormal="100" workbookViewId="0">
      <selection activeCell="F8" sqref="F8"/>
    </sheetView>
  </sheetViews>
  <sheetFormatPr defaultRowHeight="14.5" x14ac:dyDescent="0.35"/>
  <cols>
    <col min="1" max="1" width="5" customWidth="1"/>
    <col min="2" max="2" width="22.26953125" customWidth="1"/>
    <col min="3" max="3" width="27.1796875" customWidth="1"/>
  </cols>
  <sheetData>
    <row r="1" spans="1:14" ht="21" x14ac:dyDescent="0.4">
      <c r="A1" s="161" t="s">
        <v>5</v>
      </c>
      <c r="B1" s="161"/>
      <c r="C1" s="161"/>
      <c r="D1" s="161"/>
      <c r="E1" s="161"/>
      <c r="F1" s="161"/>
      <c r="G1" s="161"/>
      <c r="H1" s="161"/>
      <c r="I1" s="161"/>
    </row>
    <row r="2" spans="1:14" ht="21" x14ac:dyDescent="0.4">
      <c r="A2" s="162" t="s">
        <v>14</v>
      </c>
      <c r="B2" s="162"/>
      <c r="C2" s="162"/>
      <c r="D2" s="162"/>
      <c r="E2" s="162"/>
      <c r="F2" s="162"/>
      <c r="G2" s="162"/>
      <c r="H2" s="162"/>
      <c r="I2" s="162"/>
      <c r="J2" s="31"/>
      <c r="K2" s="31"/>
      <c r="L2" s="31"/>
      <c r="M2" s="31"/>
      <c r="N2" s="31"/>
    </row>
    <row r="3" spans="1:14" x14ac:dyDescent="0.35">
      <c r="A3" s="2"/>
      <c r="C3" s="1"/>
      <c r="E3" s="7"/>
      <c r="K3" s="12"/>
    </row>
    <row r="4" spans="1:14" x14ac:dyDescent="0.35">
      <c r="A4" s="163" t="str">
        <f>'8''s Inter'!A4:N4</f>
        <v>Southern Heat - Sunday 13th October 2024</v>
      </c>
      <c r="B4" s="163"/>
      <c r="C4" s="163"/>
      <c r="D4" s="163"/>
      <c r="E4" s="163"/>
      <c r="F4" s="163"/>
      <c r="G4" s="163"/>
      <c r="H4" s="163"/>
      <c r="I4" s="163"/>
    </row>
    <row r="5" spans="1:14" x14ac:dyDescent="0.35">
      <c r="A5" s="2"/>
      <c r="C5" s="1"/>
      <c r="E5" s="7"/>
      <c r="J5" s="15"/>
      <c r="K5" s="12"/>
    </row>
    <row r="6" spans="1:14" ht="30" x14ac:dyDescent="0.5">
      <c r="A6" s="10"/>
      <c r="B6" s="58" t="s">
        <v>12</v>
      </c>
      <c r="C6" s="5" t="s">
        <v>4</v>
      </c>
      <c r="D6" s="13" t="s">
        <v>0</v>
      </c>
      <c r="E6" s="8" t="s">
        <v>3</v>
      </c>
      <c r="F6" s="13" t="s">
        <v>1</v>
      </c>
      <c r="G6" s="8" t="s">
        <v>3</v>
      </c>
      <c r="H6" s="14" t="s">
        <v>2</v>
      </c>
      <c r="I6" s="8" t="s">
        <v>3</v>
      </c>
      <c r="J6" s="15"/>
      <c r="K6" s="164" t="s">
        <v>7</v>
      </c>
      <c r="L6" s="167"/>
      <c r="M6" s="167"/>
      <c r="N6" s="8" t="s">
        <v>3</v>
      </c>
    </row>
    <row r="7" spans="1:14" ht="15.5" x14ac:dyDescent="0.35">
      <c r="A7" s="56">
        <v>143</v>
      </c>
      <c r="B7" s="88" t="s">
        <v>76</v>
      </c>
      <c r="C7" s="106" t="s">
        <v>74</v>
      </c>
      <c r="D7" s="33">
        <v>12.55</v>
      </c>
      <c r="E7" s="25">
        <f>RANK(D7,D$7:D$11)</f>
        <v>1</v>
      </c>
      <c r="F7" s="24">
        <v>12.8</v>
      </c>
      <c r="G7" s="25">
        <f>RANK(F7,F$7:F$11)</f>
        <v>1</v>
      </c>
      <c r="H7" s="24">
        <f>D7+F7</f>
        <v>25.35</v>
      </c>
      <c r="I7" s="25">
        <f>RANK(H7,H$7:H$11)</f>
        <v>1</v>
      </c>
      <c r="J7" s="37"/>
      <c r="K7" s="75"/>
      <c r="L7" s="38"/>
      <c r="M7" s="39"/>
      <c r="N7" s="25"/>
    </row>
    <row r="8" spans="1:14" ht="15.5" x14ac:dyDescent="0.35">
      <c r="A8" s="2"/>
      <c r="B8" s="35"/>
      <c r="C8" s="35"/>
      <c r="D8" s="33"/>
      <c r="E8" s="25"/>
      <c r="F8" s="24"/>
      <c r="G8" s="25"/>
      <c r="H8" s="24"/>
      <c r="I8" s="25"/>
      <c r="K8" s="19"/>
      <c r="L8" s="18"/>
      <c r="M8" s="18"/>
      <c r="N8" s="9"/>
    </row>
    <row r="9" spans="1:14" ht="15.5" x14ac:dyDescent="0.35">
      <c r="A9" s="2"/>
      <c r="B9" s="35"/>
      <c r="C9" s="35"/>
      <c r="D9" s="33"/>
      <c r="E9" s="25"/>
      <c r="F9" s="24"/>
      <c r="G9" s="25"/>
      <c r="H9" s="24"/>
      <c r="I9" s="25"/>
    </row>
    <row r="10" spans="1:14" ht="15.5" x14ac:dyDescent="0.35">
      <c r="A10" s="56"/>
      <c r="B10" s="35"/>
      <c r="C10" s="35"/>
      <c r="D10" s="33"/>
      <c r="E10" s="25"/>
      <c r="F10" s="24"/>
      <c r="G10" s="25"/>
      <c r="H10" s="24"/>
      <c r="I10" s="25"/>
    </row>
    <row r="11" spans="1:14" ht="15.5" x14ac:dyDescent="0.35">
      <c r="A11" s="2"/>
      <c r="B11" s="35"/>
      <c r="C11" s="35"/>
      <c r="D11" s="33"/>
      <c r="E11" s="25"/>
      <c r="F11" s="24"/>
      <c r="G11" s="25"/>
      <c r="H11" s="24"/>
      <c r="I11" s="25"/>
    </row>
  </sheetData>
  <mergeCells count="4">
    <mergeCell ref="A1:I1"/>
    <mergeCell ref="A2:I2"/>
    <mergeCell ref="A4:I4"/>
    <mergeCell ref="K6:M6"/>
  </mergeCells>
  <conditionalFormatting sqref="E7:E11">
    <cfRule type="cellIs" dxfId="11" priority="13" stopIfTrue="1" operator="equal">
      <formula>3</formula>
    </cfRule>
    <cfRule type="cellIs" dxfId="10" priority="14" stopIfTrue="1" operator="equal">
      <formula>2</formula>
    </cfRule>
    <cfRule type="cellIs" dxfId="9" priority="15" stopIfTrue="1" operator="equal">
      <formula>1</formula>
    </cfRule>
  </conditionalFormatting>
  <conditionalFormatting sqref="G7:G11">
    <cfRule type="cellIs" dxfId="8" priority="10" stopIfTrue="1" operator="equal">
      <formula>3</formula>
    </cfRule>
    <cfRule type="cellIs" dxfId="7" priority="11" stopIfTrue="1" operator="equal">
      <formula>2</formula>
    </cfRule>
    <cfRule type="cellIs" dxfId="6" priority="12" stopIfTrue="1" operator="equal">
      <formula>1</formula>
    </cfRule>
  </conditionalFormatting>
  <conditionalFormatting sqref="I7:I11">
    <cfRule type="cellIs" dxfId="5" priority="7" stopIfTrue="1" operator="equal">
      <formula>3</formula>
    </cfRule>
    <cfRule type="cellIs" dxfId="4" priority="8" stopIfTrue="1" operator="equal">
      <formula>2</formula>
    </cfRule>
    <cfRule type="cellIs" dxfId="3" priority="9" stopIfTrue="1" operator="equal">
      <formula>1</formula>
    </cfRule>
  </conditionalFormatting>
  <conditionalFormatting sqref="N7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8's Intro</vt:lpstr>
      <vt:lpstr>8's Inter</vt:lpstr>
      <vt:lpstr>8's Adv</vt:lpstr>
      <vt:lpstr>8's Adv +</vt:lpstr>
      <vt:lpstr>10's Intro</vt:lpstr>
      <vt:lpstr>10's Inter</vt:lpstr>
      <vt:lpstr>10's Adv</vt:lpstr>
      <vt:lpstr>10's Adv +</vt:lpstr>
      <vt:lpstr>12's Intro</vt:lpstr>
      <vt:lpstr>12's Inter</vt:lpstr>
      <vt:lpstr>12's Adv</vt:lpstr>
      <vt:lpstr>12's Adv +</vt:lpstr>
      <vt:lpstr>12's Champs (Guest)</vt:lpstr>
      <vt:lpstr>14's Inter</vt:lpstr>
      <vt:lpstr>14's Adv</vt:lpstr>
      <vt:lpstr>14's  Adv +</vt:lpstr>
      <vt:lpstr>14's Champions</vt:lpstr>
      <vt:lpstr>15's Advanced+</vt:lpstr>
      <vt:lpstr>15's Champions</vt:lpstr>
      <vt:lpstr>'10''s Adv'!Print_Area</vt:lpstr>
      <vt:lpstr>'10''s Adv +'!Print_Area</vt:lpstr>
      <vt:lpstr>'10''s Inter'!Print_Area</vt:lpstr>
      <vt:lpstr>'10''s Intro'!Print_Area</vt:lpstr>
      <vt:lpstr>'12''s Adv'!Print_Area</vt:lpstr>
      <vt:lpstr>'12''s Adv +'!Print_Area</vt:lpstr>
      <vt:lpstr>'12''s Inter'!Print_Area</vt:lpstr>
      <vt:lpstr>'12''s Intro'!Print_Area</vt:lpstr>
      <vt:lpstr>'14''s  Adv +'!Print_Area</vt:lpstr>
      <vt:lpstr>'14''s Adv'!Print_Area</vt:lpstr>
      <vt:lpstr>'14''s Inter'!Print_Area</vt:lpstr>
      <vt:lpstr>'8''s Adv'!Print_Area</vt:lpstr>
      <vt:lpstr>'8''s Inter'!Print_Area</vt:lpstr>
      <vt:lpstr>'8''s Intro'!Print_Area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Stephenson</dc:creator>
  <cp:lastModifiedBy>Kirstie Whittles</cp:lastModifiedBy>
  <cp:lastPrinted>2022-10-16T10:17:06Z</cp:lastPrinted>
  <dcterms:created xsi:type="dcterms:W3CDTF">2008-03-12T11:55:08Z</dcterms:created>
  <dcterms:modified xsi:type="dcterms:W3CDTF">2024-10-13T16:35:29Z</dcterms:modified>
</cp:coreProperties>
</file>