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vamaiscottbarron/Documents/"/>
    </mc:Choice>
  </mc:AlternateContent>
  <xr:revisionPtr revIDLastSave="0" documentId="8_{34F87695-3DC2-004D-8CE9-EC4F7ADBC22D}" xr6:coauthVersionLast="47" xr6:coauthVersionMax="47" xr10:uidLastSave="{00000000-0000-0000-0000-000000000000}"/>
  <bookViews>
    <workbookView xWindow="0" yWindow="500" windowWidth="28800" windowHeight="15720" tabRatio="500" firstSheet="5" activeTab="23" xr2:uid="{00000000-000D-0000-FFFF-FFFF00000000}"/>
  </bookViews>
  <sheets>
    <sheet name="U8 Intro" sheetId="1" r:id="rId1"/>
    <sheet name="U8 Inter" sheetId="2" r:id="rId2"/>
    <sheet name="U8 Adv" sheetId="3" r:id="rId3"/>
    <sheet name="U8 Adv+" sheetId="26" r:id="rId4"/>
    <sheet name="U8 Champs" sheetId="27" r:id="rId5"/>
    <sheet name="U10 Intro" sheetId="5" r:id="rId6"/>
    <sheet name="U10 Inter" sheetId="6" r:id="rId7"/>
    <sheet name="U10 Adv" sheetId="7" r:id="rId8"/>
    <sheet name="U10 Adv +" sheetId="8" r:id="rId9"/>
    <sheet name="U10 Champs" sheetId="28" state="hidden" r:id="rId10"/>
    <sheet name="U12 Intro" sheetId="9" state="hidden" r:id="rId11"/>
    <sheet name="U12 Inter" sheetId="10" r:id="rId12"/>
    <sheet name="U12 Adv" sheetId="11" r:id="rId13"/>
    <sheet name="U12 Adv +" sheetId="12" r:id="rId14"/>
    <sheet name="U12 Champs" sheetId="24" r:id="rId15"/>
    <sheet name="U14 Intro" sheetId="13" state="hidden" r:id="rId16"/>
    <sheet name="U14 Inter" sheetId="14" r:id="rId17"/>
    <sheet name="U14 Adv" sheetId="15" r:id="rId18"/>
    <sheet name="U14 Adv+" sheetId="16" r:id="rId19"/>
    <sheet name="U14 Champs" sheetId="25" r:id="rId20"/>
    <sheet name="15+ Intro" sheetId="29" state="hidden" r:id="rId21"/>
    <sheet name="15+ Inter" sheetId="20" state="hidden" r:id="rId22"/>
    <sheet name="15+ Adv" sheetId="21" r:id="rId23"/>
    <sheet name="15+ Adv+" sheetId="22" r:id="rId24"/>
    <sheet name="15+ Champs" sheetId="23" state="hidden" r:id="rId25"/>
  </sheets>
  <definedNames>
    <definedName name="Excel_BuiltIn__FilterDatabase" localSheetId="1">'U8 Inter'!$K$9:$K$20</definedName>
    <definedName name="_xlnm.Print_Area" localSheetId="22">'15+ Adv'!$A$1:$M$7</definedName>
    <definedName name="_xlnm.Print_Area" localSheetId="23">'15+ Adv+'!$A$1:$M$8</definedName>
    <definedName name="_xlnm.Print_Area" localSheetId="21">'15+ Inter'!$A$1:$M$8</definedName>
    <definedName name="_xlnm.Print_Area" localSheetId="7">'U10 Adv'!$A$1:$X$27</definedName>
    <definedName name="_xlnm.Print_Area" localSheetId="8">'U10 Adv +'!$A$1:$M$11</definedName>
    <definedName name="_xlnm.Print_Area" localSheetId="6">'U10 Inter'!$A$1:$M$15</definedName>
    <definedName name="_xlnm.Print_Area" localSheetId="5">'U10 Intro'!$A$1:$L$9</definedName>
    <definedName name="_xlnm.Print_Area" localSheetId="12">'U12 Adv'!$A$1:$J$9</definedName>
    <definedName name="_xlnm.Print_Area" localSheetId="13">'U12 Adv +'!$A$1:$N$9</definedName>
    <definedName name="_xlnm.Print_Area" localSheetId="11">'U12 Inter'!$A$1:$M$15</definedName>
    <definedName name="_xlnm.Print_Area" localSheetId="10">'U12 Intro'!$A$1:$N$15</definedName>
    <definedName name="_xlnm.Print_Area" localSheetId="17">'U14 Adv'!$A$1:$M$9</definedName>
    <definedName name="_xlnm.Print_Area" localSheetId="18">'U14 Adv+'!$A$1:$M$19</definedName>
    <definedName name="_xlnm.Print_Area" localSheetId="16">'U14 Inter'!$A$1:$N$10</definedName>
    <definedName name="_xlnm.Print_Area" localSheetId="2">'U8 Adv'!$A$1:$M$11</definedName>
    <definedName name="_xlnm.Print_Area" localSheetId="1">'U8 Inter'!$A$1:$N$13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1" l="1"/>
  <c r="E8" i="11"/>
  <c r="E7" i="11"/>
  <c r="H7" i="11"/>
  <c r="I17" i="11" s="1"/>
  <c r="G16" i="11"/>
  <c r="G15" i="11"/>
  <c r="G14" i="11"/>
  <c r="G13" i="11"/>
  <c r="G12" i="11"/>
  <c r="G11" i="11"/>
  <c r="G10" i="11"/>
  <c r="G9" i="11"/>
  <c r="G8" i="11"/>
  <c r="G7" i="11"/>
  <c r="E14" i="11"/>
  <c r="E13" i="11"/>
  <c r="E12" i="11"/>
  <c r="E11" i="11"/>
  <c r="E10" i="11"/>
  <c r="E9" i="11"/>
  <c r="E15" i="11"/>
  <c r="E16" i="11"/>
  <c r="E17" i="11"/>
  <c r="S20" i="7"/>
  <c r="S21" i="7"/>
  <c r="S19" i="7"/>
  <c r="S15" i="7"/>
  <c r="L9" i="6" a="1"/>
  <c r="L9" i="6"/>
  <c r="M8" i="6" s="1"/>
  <c r="E8" i="16"/>
  <c r="E9" i="16"/>
  <c r="E10" i="16"/>
  <c r="E11" i="16"/>
  <c r="E12" i="16"/>
  <c r="E13" i="16"/>
  <c r="E14" i="16"/>
  <c r="E15" i="16"/>
  <c r="E16" i="16"/>
  <c r="E17" i="16"/>
  <c r="E18" i="16"/>
  <c r="E19" i="16"/>
  <c r="G19" i="16"/>
  <c r="G8" i="16"/>
  <c r="G9" i="16"/>
  <c r="G10" i="16"/>
  <c r="G11" i="16"/>
  <c r="G12" i="16"/>
  <c r="G13" i="16"/>
  <c r="G14" i="16"/>
  <c r="G15" i="16"/>
  <c r="G16" i="16"/>
  <c r="G17" i="16"/>
  <c r="G18" i="16"/>
  <c r="G7" i="16"/>
  <c r="E7" i="16"/>
  <c r="A7" i="24"/>
  <c r="A7" i="3"/>
  <c r="E7" i="15"/>
  <c r="H8" i="16"/>
  <c r="H9" i="16"/>
  <c r="H10" i="16"/>
  <c r="H11" i="16"/>
  <c r="H12" i="16"/>
  <c r="H13" i="16"/>
  <c r="I19" i="16" s="1"/>
  <c r="H14" i="16"/>
  <c r="H15" i="16"/>
  <c r="H16" i="16"/>
  <c r="H17" i="16"/>
  <c r="H18" i="16"/>
  <c r="H19" i="16"/>
  <c r="M15" i="7"/>
  <c r="O15" i="7"/>
  <c r="P15" i="7"/>
  <c r="P27" i="7"/>
  <c r="S27" i="7" s="1"/>
  <c r="O27" i="7"/>
  <c r="M27" i="7"/>
  <c r="I26" i="7"/>
  <c r="H26" i="7"/>
  <c r="F26" i="7"/>
  <c r="I25" i="7"/>
  <c r="S25" i="7" s="1"/>
  <c r="H25" i="7"/>
  <c r="F25" i="7"/>
  <c r="I24" i="7"/>
  <c r="H24" i="7"/>
  <c r="F24" i="7"/>
  <c r="I23" i="7"/>
  <c r="S23" i="7"/>
  <c r="H23" i="7"/>
  <c r="F23" i="7"/>
  <c r="I22" i="7"/>
  <c r="S22" i="7" s="1"/>
  <c r="H22" i="7"/>
  <c r="F22" i="7"/>
  <c r="P21" i="7"/>
  <c r="O21" i="7"/>
  <c r="M21" i="7"/>
  <c r="I20" i="7"/>
  <c r="H20" i="7"/>
  <c r="F20" i="7"/>
  <c r="I19" i="7"/>
  <c r="H19" i="7"/>
  <c r="F19" i="7"/>
  <c r="P18" i="7"/>
  <c r="S18" i="7" s="1"/>
  <c r="O18" i="7"/>
  <c r="M18" i="7"/>
  <c r="I17" i="7"/>
  <c r="H17" i="7"/>
  <c r="F17" i="7"/>
  <c r="P16" i="7"/>
  <c r="S16" i="7" s="1"/>
  <c r="O16" i="7"/>
  <c r="M16" i="7"/>
  <c r="P14" i="7"/>
  <c r="O14" i="7"/>
  <c r="M14" i="7"/>
  <c r="P13" i="7"/>
  <c r="S13" i="7"/>
  <c r="O13" i="7"/>
  <c r="M13" i="7"/>
  <c r="I12" i="7"/>
  <c r="S12" i="7" s="1"/>
  <c r="H12" i="7"/>
  <c r="F12" i="7"/>
  <c r="I11" i="7"/>
  <c r="S11" i="7" s="1"/>
  <c r="H11" i="7"/>
  <c r="F11" i="7"/>
  <c r="I10" i="7"/>
  <c r="S10" i="7" s="1"/>
  <c r="H10" i="7"/>
  <c r="F10" i="7"/>
  <c r="I9" i="7"/>
  <c r="S9" i="7" s="1"/>
  <c r="H9" i="7"/>
  <c r="F9" i="7"/>
  <c r="I8" i="7"/>
  <c r="S8" i="7" s="1"/>
  <c r="H8" i="7"/>
  <c r="F8" i="7"/>
  <c r="I7" i="7"/>
  <c r="S7" i="7" s="1"/>
  <c r="H7" i="7"/>
  <c r="F7" i="7"/>
  <c r="H8" i="11"/>
  <c r="I10" i="11" s="1"/>
  <c r="H9" i="11"/>
  <c r="H10" i="11"/>
  <c r="H11" i="11"/>
  <c r="H12" i="11"/>
  <c r="H13" i="11"/>
  <c r="H14" i="11"/>
  <c r="H15" i="11"/>
  <c r="H16" i="11"/>
  <c r="H17" i="11"/>
  <c r="E8" i="22"/>
  <c r="G8" i="22"/>
  <c r="H8" i="22"/>
  <c r="I8" i="22" s="1"/>
  <c r="G7" i="22"/>
  <c r="E7" i="22"/>
  <c r="E8" i="12"/>
  <c r="G8" i="12"/>
  <c r="H8" i="12"/>
  <c r="E9" i="12"/>
  <c r="G9" i="12"/>
  <c r="H9" i="12"/>
  <c r="E10" i="12"/>
  <c r="G10" i="12"/>
  <c r="H10" i="12"/>
  <c r="L7" i="12" s="1" a="1"/>
  <c r="L7" i="12" s="1"/>
  <c r="E11" i="12"/>
  <c r="G11" i="12"/>
  <c r="H11" i="12"/>
  <c r="E12" i="12"/>
  <c r="G12" i="12"/>
  <c r="H12" i="12"/>
  <c r="E13" i="12"/>
  <c r="G13" i="12"/>
  <c r="H13" i="12"/>
  <c r="E14" i="12"/>
  <c r="G14" i="12"/>
  <c r="H14" i="12"/>
  <c r="E15" i="12"/>
  <c r="G15" i="12"/>
  <c r="H15" i="12"/>
  <c r="E16" i="12"/>
  <c r="G16" i="12"/>
  <c r="H16" i="12"/>
  <c r="E17" i="12"/>
  <c r="G17" i="12"/>
  <c r="H17" i="12"/>
  <c r="E18" i="12"/>
  <c r="G18" i="12"/>
  <c r="H18" i="12"/>
  <c r="G7" i="12"/>
  <c r="E7" i="12"/>
  <c r="E8" i="15"/>
  <c r="G8" i="15"/>
  <c r="H8" i="15"/>
  <c r="E9" i="15"/>
  <c r="G9" i="15"/>
  <c r="H9" i="15"/>
  <c r="E10" i="15"/>
  <c r="G10" i="15"/>
  <c r="H10" i="15"/>
  <c r="E11" i="15"/>
  <c r="G11" i="15"/>
  <c r="H11" i="15"/>
  <c r="H7" i="12"/>
  <c r="E8" i="6"/>
  <c r="G8" i="6"/>
  <c r="H8" i="6"/>
  <c r="E9" i="6"/>
  <c r="G9" i="6"/>
  <c r="H9" i="6"/>
  <c r="E10" i="6"/>
  <c r="G10" i="6"/>
  <c r="H10" i="6"/>
  <c r="E11" i="6"/>
  <c r="G11" i="6"/>
  <c r="H11" i="6"/>
  <c r="E12" i="6"/>
  <c r="G12" i="6"/>
  <c r="H12" i="6"/>
  <c r="E13" i="6"/>
  <c r="G13" i="6"/>
  <c r="H13" i="6"/>
  <c r="E14" i="6"/>
  <c r="G14" i="6"/>
  <c r="H14" i="6"/>
  <c r="E15" i="6"/>
  <c r="G15" i="6"/>
  <c r="H15" i="6"/>
  <c r="E16" i="6"/>
  <c r="G16" i="6"/>
  <c r="H16" i="6"/>
  <c r="E17" i="6"/>
  <c r="G17" i="6"/>
  <c r="H17" i="6"/>
  <c r="E18" i="6"/>
  <c r="G18" i="6"/>
  <c r="H18" i="6"/>
  <c r="E19" i="6"/>
  <c r="G19" i="6"/>
  <c r="H19" i="6"/>
  <c r="E20" i="6"/>
  <c r="G20" i="6"/>
  <c r="H20" i="6"/>
  <c r="E10" i="26"/>
  <c r="G10" i="26"/>
  <c r="H10" i="26"/>
  <c r="E8" i="26"/>
  <c r="G8" i="26"/>
  <c r="H8" i="26"/>
  <c r="E9" i="26"/>
  <c r="G9" i="26"/>
  <c r="H9" i="26"/>
  <c r="E11" i="26"/>
  <c r="G11" i="26"/>
  <c r="H11" i="26"/>
  <c r="E12" i="26"/>
  <c r="G12" i="26"/>
  <c r="H12" i="26"/>
  <c r="E13" i="26"/>
  <c r="G13" i="26"/>
  <c r="H13" i="26"/>
  <c r="G7" i="26"/>
  <c r="E7" i="26"/>
  <c r="E8" i="21"/>
  <c r="G8" i="21"/>
  <c r="H8" i="21"/>
  <c r="E9" i="21"/>
  <c r="G9" i="21"/>
  <c r="H9" i="21"/>
  <c r="E10" i="21"/>
  <c r="G10" i="21"/>
  <c r="H10" i="21"/>
  <c r="E7" i="21"/>
  <c r="G7" i="15"/>
  <c r="G7" i="14"/>
  <c r="E7" i="14"/>
  <c r="E8" i="8"/>
  <c r="G8" i="8"/>
  <c r="H8" i="8"/>
  <c r="E9" i="8"/>
  <c r="G9" i="8"/>
  <c r="H9" i="8"/>
  <c r="E10" i="8"/>
  <c r="G10" i="8"/>
  <c r="H10" i="8"/>
  <c r="E11" i="8"/>
  <c r="G11" i="8"/>
  <c r="H11" i="8"/>
  <c r="E12" i="8"/>
  <c r="G12" i="8"/>
  <c r="H12" i="8"/>
  <c r="E13" i="8"/>
  <c r="G13" i="8"/>
  <c r="H13" i="8"/>
  <c r="E14" i="8"/>
  <c r="G14" i="8"/>
  <c r="H14" i="8"/>
  <c r="E15" i="8"/>
  <c r="G15" i="8"/>
  <c r="H15" i="8"/>
  <c r="G7" i="8"/>
  <c r="E7" i="8"/>
  <c r="G7" i="6"/>
  <c r="E7" i="6"/>
  <c r="E8" i="5"/>
  <c r="G8" i="5"/>
  <c r="H8" i="5"/>
  <c r="E9" i="5"/>
  <c r="G9" i="5"/>
  <c r="H9" i="5"/>
  <c r="E10" i="5"/>
  <c r="G10" i="5"/>
  <c r="H10" i="5"/>
  <c r="E11" i="5"/>
  <c r="G11" i="5"/>
  <c r="H11" i="5"/>
  <c r="E12" i="5"/>
  <c r="G12" i="5"/>
  <c r="H12" i="5"/>
  <c r="E13" i="5"/>
  <c r="G13" i="5"/>
  <c r="H13" i="5"/>
  <c r="E14" i="5"/>
  <c r="G14" i="5"/>
  <c r="H14" i="5"/>
  <c r="G7" i="5"/>
  <c r="E7" i="5"/>
  <c r="E8" i="3"/>
  <c r="G8" i="3"/>
  <c r="H8" i="3"/>
  <c r="E9" i="3"/>
  <c r="G9" i="3"/>
  <c r="H9" i="3"/>
  <c r="E10" i="3"/>
  <c r="G10" i="3"/>
  <c r="H10" i="3"/>
  <c r="E11" i="3"/>
  <c r="G11" i="3"/>
  <c r="H11" i="3"/>
  <c r="E12" i="3"/>
  <c r="G12" i="3"/>
  <c r="H12" i="3"/>
  <c r="G7" i="3"/>
  <c r="E7" i="3"/>
  <c r="A1" i="22"/>
  <c r="H7" i="28"/>
  <c r="L7" i="28" a="1"/>
  <c r="L7" i="28"/>
  <c r="M7" i="28"/>
  <c r="G7" i="28"/>
  <c r="E7" i="28"/>
  <c r="A1" i="28"/>
  <c r="H7" i="27"/>
  <c r="I7" i="27" s="1"/>
  <c r="G7" i="27"/>
  <c r="E7" i="27"/>
  <c r="A1" i="27"/>
  <c r="L7" i="29" a="1"/>
  <c r="L7" i="29"/>
  <c r="M7" i="29"/>
  <c r="H7" i="29"/>
  <c r="I7" i="29"/>
  <c r="G7" i="29"/>
  <c r="E7" i="29"/>
  <c r="A1" i="29"/>
  <c r="L7" i="23" a="1"/>
  <c r="L7" i="23"/>
  <c r="M7" i="23"/>
  <c r="L7" i="20" a="1"/>
  <c r="L7" i="20"/>
  <c r="M7" i="20"/>
  <c r="K7" i="13" a="1"/>
  <c r="K7" i="13"/>
  <c r="L7" i="13"/>
  <c r="L8" i="9" a="1"/>
  <c r="L8" i="9"/>
  <c r="H7" i="26"/>
  <c r="A1" i="26"/>
  <c r="H7" i="25"/>
  <c r="I7" i="25" s="1"/>
  <c r="G7" i="25"/>
  <c r="E7" i="25"/>
  <c r="H7" i="24"/>
  <c r="I7" i="24" s="1"/>
  <c r="G7" i="24"/>
  <c r="E7" i="24"/>
  <c r="A1" i="24"/>
  <c r="H7" i="23"/>
  <c r="I7" i="23"/>
  <c r="G7" i="23"/>
  <c r="E7" i="23"/>
  <c r="A1" i="23"/>
  <c r="H7" i="3"/>
  <c r="E8" i="20"/>
  <c r="G8" i="20"/>
  <c r="H8" i="20"/>
  <c r="I8" i="20"/>
  <c r="I7" i="20"/>
  <c r="G7" i="20"/>
  <c r="E7" i="20"/>
  <c r="E13" i="10"/>
  <c r="G13" i="10"/>
  <c r="H13" i="10"/>
  <c r="E8" i="1"/>
  <c r="G8" i="1"/>
  <c r="H8" i="1"/>
  <c r="E9" i="1"/>
  <c r="G9" i="1"/>
  <c r="H9" i="1"/>
  <c r="E10" i="1"/>
  <c r="G10" i="1"/>
  <c r="H10" i="1"/>
  <c r="E11" i="1"/>
  <c r="G11" i="1"/>
  <c r="H11" i="1"/>
  <c r="G7" i="1"/>
  <c r="E7" i="1"/>
  <c r="E8" i="10"/>
  <c r="G8" i="10"/>
  <c r="H8" i="10"/>
  <c r="E9" i="10"/>
  <c r="G9" i="10"/>
  <c r="H9" i="10"/>
  <c r="E10" i="10"/>
  <c r="G10" i="10"/>
  <c r="H10" i="10"/>
  <c r="E11" i="10"/>
  <c r="G11" i="10"/>
  <c r="H11" i="10"/>
  <c r="E12" i="10"/>
  <c r="G12" i="10"/>
  <c r="H12" i="10"/>
  <c r="E14" i="10"/>
  <c r="G14" i="10"/>
  <c r="H14" i="10"/>
  <c r="E15" i="10"/>
  <c r="G15" i="10"/>
  <c r="H15" i="10"/>
  <c r="G7" i="10"/>
  <c r="E7" i="10"/>
  <c r="H7" i="22"/>
  <c r="H7" i="21"/>
  <c r="G7" i="21"/>
  <c r="A1" i="21"/>
  <c r="H7" i="20"/>
  <c r="A1" i="20"/>
  <c r="H7" i="16"/>
  <c r="A1" i="16"/>
  <c r="H7" i="15"/>
  <c r="H10" i="14"/>
  <c r="G10" i="14"/>
  <c r="E10" i="14"/>
  <c r="H9" i="14"/>
  <c r="G9" i="14"/>
  <c r="E9" i="14"/>
  <c r="H8" i="14"/>
  <c r="G8" i="14"/>
  <c r="E8" i="14"/>
  <c r="H7" i="14"/>
  <c r="A1" i="14"/>
  <c r="I9" i="13"/>
  <c r="H9" i="13"/>
  <c r="G9" i="13"/>
  <c r="E9" i="13"/>
  <c r="I8" i="13"/>
  <c r="H8" i="13"/>
  <c r="G8" i="13"/>
  <c r="E8" i="13"/>
  <c r="I7" i="13"/>
  <c r="H7" i="13"/>
  <c r="G7" i="13"/>
  <c r="E7" i="13"/>
  <c r="A1" i="13"/>
  <c r="A1" i="12"/>
  <c r="H7" i="10"/>
  <c r="I15" i="9"/>
  <c r="H15" i="9"/>
  <c r="G15" i="9"/>
  <c r="E15" i="9"/>
  <c r="I14" i="9"/>
  <c r="H14" i="9"/>
  <c r="G14" i="9"/>
  <c r="E14" i="9"/>
  <c r="I13" i="9"/>
  <c r="H13" i="9"/>
  <c r="G13" i="9"/>
  <c r="E13" i="9"/>
  <c r="I12" i="9"/>
  <c r="H12" i="9"/>
  <c r="G12" i="9"/>
  <c r="E12" i="9"/>
  <c r="I11" i="9"/>
  <c r="H11" i="9"/>
  <c r="G11" i="9"/>
  <c r="E11" i="9"/>
  <c r="I10" i="9"/>
  <c r="G10" i="9"/>
  <c r="E10" i="9"/>
  <c r="I9" i="9"/>
  <c r="H9" i="9"/>
  <c r="G9" i="9"/>
  <c r="E9" i="9"/>
  <c r="I8" i="9"/>
  <c r="H8" i="9"/>
  <c r="G8" i="9"/>
  <c r="E8" i="9"/>
  <c r="I7" i="9"/>
  <c r="H7" i="9"/>
  <c r="G7" i="9"/>
  <c r="E7" i="9"/>
  <c r="A1" i="9"/>
  <c r="H7" i="8"/>
  <c r="A1" i="8"/>
  <c r="H7" i="6"/>
  <c r="A1" i="6"/>
  <c r="H7" i="5"/>
  <c r="A1" i="5"/>
  <c r="A1" i="3"/>
  <c r="H12" i="2"/>
  <c r="G12" i="2"/>
  <c r="E12" i="2"/>
  <c r="H11" i="2"/>
  <c r="G11" i="2"/>
  <c r="E11" i="2"/>
  <c r="H10" i="2"/>
  <c r="G10" i="2"/>
  <c r="E10" i="2"/>
  <c r="H9" i="2"/>
  <c r="G9" i="2"/>
  <c r="E9" i="2"/>
  <c r="H8" i="2"/>
  <c r="G8" i="2"/>
  <c r="E8" i="2"/>
  <c r="H7" i="2"/>
  <c r="G7" i="2"/>
  <c r="E7" i="2"/>
  <c r="H7" i="1"/>
  <c r="I7" i="28"/>
  <c r="M8" i="9"/>
  <c r="A7" i="22"/>
  <c r="S17" i="7"/>
  <c r="S26" i="7"/>
  <c r="I8" i="21" l="1"/>
  <c r="I7" i="22"/>
  <c r="I11" i="11"/>
  <c r="I12" i="11"/>
  <c r="I13" i="11"/>
  <c r="I14" i="11"/>
  <c r="I15" i="11"/>
  <c r="I8" i="11"/>
  <c r="I16" i="11"/>
  <c r="I7" i="11"/>
  <c r="I9" i="11"/>
  <c r="L8" i="10" a="1"/>
  <c r="L8" i="10" s="1"/>
  <c r="I9" i="12"/>
  <c r="N7" i="11" a="1"/>
  <c r="N7" i="11" s="1"/>
  <c r="O7" i="11" s="1"/>
  <c r="I9" i="10"/>
  <c r="I9" i="21"/>
  <c r="L7" i="21" a="1"/>
  <c r="L7" i="21" s="1"/>
  <c r="M7" i="21" s="1"/>
  <c r="I7" i="12"/>
  <c r="I11" i="12"/>
  <c r="I10" i="12"/>
  <c r="I8" i="12"/>
  <c r="L8" i="12" a="1"/>
  <c r="L8" i="12" s="1"/>
  <c r="I13" i="12"/>
  <c r="I13" i="10"/>
  <c r="I14" i="10"/>
  <c r="I7" i="10"/>
  <c r="I8" i="10"/>
  <c r="I12" i="10"/>
  <c r="I10" i="21"/>
  <c r="L7" i="10" a="1"/>
  <c r="L7" i="10" s="1"/>
  <c r="I10" i="10"/>
  <c r="I11" i="10"/>
  <c r="I15" i="10"/>
  <c r="I14" i="12"/>
  <c r="I16" i="12"/>
  <c r="I12" i="12"/>
  <c r="I15" i="12"/>
  <c r="I17" i="12"/>
  <c r="I18" i="12"/>
  <c r="I7" i="21"/>
  <c r="M9" i="6"/>
  <c r="L7" i="6" a="1"/>
  <c r="L7" i="6" s="1"/>
  <c r="Q14" i="7"/>
  <c r="S14" i="7"/>
  <c r="I11" i="5"/>
  <c r="I9" i="6"/>
  <c r="Q27" i="7"/>
  <c r="W7" i="7" a="1"/>
  <c r="W7" i="7" s="1"/>
  <c r="L7" i="5" a="1"/>
  <c r="L7" i="5" s="1"/>
  <c r="I10" i="5"/>
  <c r="I8" i="5"/>
  <c r="L8" i="6" a="1"/>
  <c r="L8" i="6" s="1"/>
  <c r="I14" i="6"/>
  <c r="I7" i="6"/>
  <c r="L7" i="8" a="1"/>
  <c r="L7" i="8" s="1"/>
  <c r="I20" i="6"/>
  <c r="I18" i="6"/>
  <c r="L8" i="5" a="1"/>
  <c r="L8" i="5" s="1"/>
  <c r="I9" i="5"/>
  <c r="I12" i="5"/>
  <c r="I7" i="5"/>
  <c r="I13" i="5"/>
  <c r="I14" i="5"/>
  <c r="I10" i="6"/>
  <c r="I11" i="6"/>
  <c r="I16" i="6"/>
  <c r="I19" i="6"/>
  <c r="I15" i="6"/>
  <c r="I13" i="6"/>
  <c r="I8" i="6"/>
  <c r="I12" i="6"/>
  <c r="I7" i="8"/>
  <c r="L8" i="8" a="1"/>
  <c r="L8" i="8" s="1"/>
  <c r="I11" i="8"/>
  <c r="I14" i="8"/>
  <c r="I12" i="8"/>
  <c r="I8" i="8"/>
  <c r="I10" i="8"/>
  <c r="I13" i="8"/>
  <c r="I9" i="8"/>
  <c r="I15" i="8"/>
  <c r="Q16" i="7"/>
  <c r="W8" i="7" a="1"/>
  <c r="W8" i="7" s="1"/>
  <c r="Q18" i="7"/>
  <c r="Q13" i="7"/>
  <c r="Q21" i="7"/>
  <c r="Q15" i="7"/>
  <c r="J22" i="7"/>
  <c r="J24" i="7"/>
  <c r="J9" i="7"/>
  <c r="J26" i="7"/>
  <c r="J8" i="7"/>
  <c r="J25" i="7"/>
  <c r="J19" i="7"/>
  <c r="J10" i="7"/>
  <c r="J7" i="7"/>
  <c r="J17" i="7"/>
  <c r="J12" i="7"/>
  <c r="S24" i="7"/>
  <c r="T8" i="7" s="1"/>
  <c r="T7" i="7"/>
  <c r="T15" i="7"/>
  <c r="J23" i="7"/>
  <c r="J11" i="7"/>
  <c r="J20" i="7"/>
  <c r="I17" i="6"/>
  <c r="I15" i="16"/>
  <c r="I13" i="16"/>
  <c r="I14" i="16"/>
  <c r="I12" i="16"/>
  <c r="I8" i="16"/>
  <c r="I16" i="16"/>
  <c r="I10" i="16"/>
  <c r="I18" i="16"/>
  <c r="I7" i="16"/>
  <c r="I9" i="16"/>
  <c r="I17" i="16"/>
  <c r="I11" i="16"/>
  <c r="I8" i="1"/>
  <c r="K7" i="1" a="1"/>
  <c r="K7" i="1" s="1"/>
  <c r="L7" i="1" s="1"/>
  <c r="I8" i="26"/>
  <c r="I13" i="26"/>
  <c r="I12" i="26"/>
  <c r="L7" i="26" a="1"/>
  <c r="L7" i="26" s="1"/>
  <c r="I11" i="26"/>
  <c r="I10" i="26"/>
  <c r="I9" i="14"/>
  <c r="I9" i="15"/>
  <c r="L8" i="16" a="1"/>
  <c r="L8" i="16" s="1"/>
  <c r="I7" i="1"/>
  <c r="I10" i="1"/>
  <c r="I11" i="1"/>
  <c r="I8" i="14"/>
  <c r="L7" i="2" a="1"/>
  <c r="L7" i="2" s="1"/>
  <c r="N7" i="2" s="1"/>
  <c r="I11" i="2"/>
  <c r="I9" i="3"/>
  <c r="I9" i="1"/>
  <c r="I8" i="15"/>
  <c r="I10" i="14"/>
  <c r="I7" i="14"/>
  <c r="L7" i="16" a="1"/>
  <c r="L7" i="16" s="1"/>
  <c r="L8" i="26" a="1"/>
  <c r="L8" i="26" s="1"/>
  <c r="I7" i="26"/>
  <c r="I9" i="26"/>
  <c r="I10" i="15"/>
  <c r="I7" i="15"/>
  <c r="I11" i="15"/>
  <c r="I8" i="2"/>
  <c r="I7" i="2"/>
  <c r="I9" i="2"/>
  <c r="I12" i="2"/>
  <c r="I10" i="2"/>
  <c r="I8" i="3"/>
  <c r="I11" i="3"/>
  <c r="I12" i="3"/>
  <c r="I10" i="3"/>
  <c r="L7" i="3" a="1"/>
  <c r="L7" i="3" s="1"/>
  <c r="M7" i="3" s="1"/>
  <c r="I7" i="3"/>
  <c r="M8" i="10" l="1"/>
  <c r="M7" i="10"/>
  <c r="M8" i="12"/>
  <c r="M7" i="12"/>
  <c r="M7" i="6"/>
  <c r="M7" i="5"/>
  <c r="M7" i="8"/>
  <c r="M8" i="5"/>
  <c r="M8" i="8"/>
  <c r="T26" i="7"/>
  <c r="T25" i="7"/>
  <c r="T22" i="7"/>
  <c r="T11" i="7"/>
  <c r="T16" i="7"/>
  <c r="T12" i="7"/>
  <c r="T10" i="7"/>
  <c r="T24" i="7"/>
  <c r="T14" i="7"/>
  <c r="T19" i="7"/>
  <c r="T17" i="7"/>
  <c r="T20" i="7"/>
  <c r="T23" i="7"/>
  <c r="T18" i="7"/>
  <c r="T9" i="7"/>
  <c r="W9" i="7" a="1"/>
  <c r="W9" i="7" s="1"/>
  <c r="X8" i="7" s="1"/>
  <c r="T21" i="7"/>
  <c r="T27" i="7"/>
  <c r="M8" i="26"/>
  <c r="M7" i="26"/>
  <c r="M8" i="16"/>
  <c r="M7" i="16"/>
  <c r="X7" i="7" l="1"/>
  <c r="X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tc={DDCA1879-5D3B-4317-AA19-F0733B601CB1}</author>
    <author>tc={E2DA52A6-33BF-4562-AF0C-31087DD75803}</author>
  </authors>
  <commentList>
    <comment ref="C9" authorId="0" shapeId="0" xr:uid="{DDCA1879-5D3B-4317-AA19-F0733B601CB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Nottingham</t>
      </text>
    </comment>
    <comment ref="C10" authorId="1" shapeId="0" xr:uid="{E2DA52A6-33BF-4562-AF0C-31087DD758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Ashton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tc={606DB191-B740-419B-A0F9-8394D1A75117}</author>
  </authors>
  <commentList>
    <comment ref="C15" authorId="0" shapeId="0" xr:uid="{606DB191-B740-419B-A0F9-8394D1A75117}">
      <text>
        <t>[Threaded comment]
Your version of Excel allows you to read this threaded comment; however, any edits to it will get removed if the file is opened in a newer version of Excel. Learn more: https://go.microsoft.com/fwlink/?linkid=870924
Comment:
    Sheffield Worksop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<sst xmlns="http://schemas.openxmlformats.org/spreadsheetml/2006/main" count="635" uniqueCount="190">
  <si>
    <t>General Gymnastics - Floor and Vault Competition</t>
  </si>
  <si>
    <t>Under 8 - Introductory</t>
  </si>
  <si>
    <t>No.</t>
  </si>
  <si>
    <t>Gymnast</t>
  </si>
  <si>
    <t>Club</t>
  </si>
  <si>
    <t>Floor</t>
  </si>
  <si>
    <t>Rank</t>
  </si>
  <si>
    <t>Vault</t>
  </si>
  <si>
    <t>Total</t>
  </si>
  <si>
    <t>Team</t>
  </si>
  <si>
    <t>Brumby</t>
  </si>
  <si>
    <t>Under 8 - Intermediate</t>
  </si>
  <si>
    <t>Under 8 - Advanced</t>
  </si>
  <si>
    <t>Teams</t>
  </si>
  <si>
    <t xml:space="preserve"> </t>
  </si>
  <si>
    <t>Under 10 - Introductory</t>
  </si>
  <si>
    <t>Under 10 – Intermediate</t>
  </si>
  <si>
    <t>Team Comp</t>
  </si>
  <si>
    <t>Under 10 - Advanced</t>
  </si>
  <si>
    <t>Under 10 - Advanced Plus</t>
  </si>
  <si>
    <t>Under 12 - Introductory</t>
  </si>
  <si>
    <t>Under 12 - Intermediate</t>
  </si>
  <si>
    <t>Under 12 - Advanced</t>
  </si>
  <si>
    <t>Under 12 - Advanced Plus</t>
  </si>
  <si>
    <t>U14 - Intermediate</t>
  </si>
  <si>
    <t>U14 - Advanced</t>
  </si>
  <si>
    <t>U14 - Advanced Plus</t>
  </si>
  <si>
    <t>15 and over - Intermediate</t>
  </si>
  <si>
    <t>15 and over - Advanced</t>
  </si>
  <si>
    <t>15 and over - Advanced Plus</t>
  </si>
  <si>
    <t>Lettie Booler</t>
  </si>
  <si>
    <t>Sheffield Performance</t>
  </si>
  <si>
    <t>Chloe Bull</t>
  </si>
  <si>
    <t xml:space="preserve">Sophia Stubley    </t>
  </si>
  <si>
    <t>Ani Athi</t>
  </si>
  <si>
    <t>Piper Cam</t>
  </si>
  <si>
    <t>Sophie Alexander</t>
  </si>
  <si>
    <t>Erin Blakemore </t>
  </si>
  <si>
    <t>Sydney Holmes</t>
  </si>
  <si>
    <t>Sheffield Perfromance</t>
  </si>
  <si>
    <t>Millie Batty</t>
  </si>
  <si>
    <t>Amelia Raj</t>
  </si>
  <si>
    <t>Sophia Walker</t>
  </si>
  <si>
    <t>Freya Gawthorpe</t>
  </si>
  <si>
    <t>Annie Dixon</t>
  </si>
  <si>
    <t>Aveline Agbonyinma</t>
  </si>
  <si>
    <t>Sophie Aldwin</t>
  </si>
  <si>
    <t>Annabelle Caley</t>
  </si>
  <si>
    <t xml:space="preserve">Rowan James                  </t>
  </si>
  <si>
    <t>Ava Cheshire</t>
  </si>
  <si>
    <t>Evelyn Meech</t>
  </si>
  <si>
    <t>Madison Ord</t>
  </si>
  <si>
    <t>Poppy Hawes-Johnson</t>
  </si>
  <si>
    <t>Isobel Riddle </t>
  </si>
  <si>
    <t>Lydia Ardley</t>
  </si>
  <si>
    <t>Maya Dyson</t>
  </si>
  <si>
    <t>Caitlin Caunt</t>
  </si>
  <si>
    <t>Amy Goodison</t>
  </si>
  <si>
    <t>Isabella Rainbow          </t>
  </si>
  <si>
    <t>Isla Wilkinson</t>
  </si>
  <si>
    <t>Erin Oldale</t>
  </si>
  <si>
    <t>Bethan Mitchell        </t>
  </si>
  <si>
    <t>8 and Under Champions</t>
  </si>
  <si>
    <t>Yorkshire Gymnastics Association, York Heat - Sunday 13th October 2024</t>
  </si>
  <si>
    <t>Under 10 Champions</t>
  </si>
  <si>
    <t>Under 12 Champions</t>
  </si>
  <si>
    <t>U14 - Introductory</t>
  </si>
  <si>
    <t>U14 Champions</t>
  </si>
  <si>
    <t>15 and Over Introductory</t>
  </si>
  <si>
    <t>15+ Champions</t>
  </si>
  <si>
    <t>Blair Birchall</t>
  </si>
  <si>
    <t>Allegro</t>
  </si>
  <si>
    <t>Arabella Allison</t>
  </si>
  <si>
    <t>Ebony Drew</t>
  </si>
  <si>
    <t>Kitty Owen</t>
  </si>
  <si>
    <t>York City</t>
  </si>
  <si>
    <t>Rose Canham-Fahey</t>
  </si>
  <si>
    <t>Beth Canham-Fahey</t>
  </si>
  <si>
    <t>Caoimhe Mallon</t>
  </si>
  <si>
    <t>Beth Scott</t>
  </si>
  <si>
    <t>Cordelia Hull-Hatton</t>
  </si>
  <si>
    <t>Dronfield</t>
  </si>
  <si>
    <t>Hunter Atkinson</t>
  </si>
  <si>
    <t>Millie Rainbow</t>
  </si>
  <si>
    <t>Isabelle Munro-Walker</t>
  </si>
  <si>
    <t>Ripon</t>
  </si>
  <si>
    <t>Ava Saunders</t>
  </si>
  <si>
    <t>Elmfield</t>
  </si>
  <si>
    <t>Phoebe Kelly</t>
  </si>
  <si>
    <t>Darcey King</t>
  </si>
  <si>
    <t>Charlotte Haigh</t>
  </si>
  <si>
    <t>Freya Rome</t>
  </si>
  <si>
    <t>Faith Topliss</t>
  </si>
  <si>
    <t>Ruby Stephenson</t>
  </si>
  <si>
    <t>Martha Clark</t>
  </si>
  <si>
    <t>Daisy May Davies</t>
  </si>
  <si>
    <t>Aria Oz</t>
  </si>
  <si>
    <t>Evelyn Hattam</t>
  </si>
  <si>
    <t>Emily Mccue</t>
  </si>
  <si>
    <t>Oona Bailie</t>
  </si>
  <si>
    <t>Betsy Cain</t>
  </si>
  <si>
    <t>Martha Mullen</t>
  </si>
  <si>
    <t>Olivia Clarke</t>
  </si>
  <si>
    <t>Ivy Renwick</t>
  </si>
  <si>
    <t>Isabella James</t>
  </si>
  <si>
    <t>Fern Lorimer</t>
  </si>
  <si>
    <t>Lois Rycroft</t>
  </si>
  <si>
    <t>Hannah Schofield</t>
  </si>
  <si>
    <t>Imogen Bind</t>
  </si>
  <si>
    <t>Soraya Moumen</t>
  </si>
  <si>
    <t>Poppy Close</t>
  </si>
  <si>
    <t>Alexa Breckons</t>
  </si>
  <si>
    <t>Hollie Patton</t>
  </si>
  <si>
    <t>Zeyna Smith</t>
  </si>
  <si>
    <t>Francesca Battison</t>
  </si>
  <si>
    <t>Kendall Milne</t>
  </si>
  <si>
    <t>Annabelle Jackson</t>
  </si>
  <si>
    <t>Grace Ashurst</t>
  </si>
  <si>
    <t>Lauren Chapman</t>
  </si>
  <si>
    <t>Wolds</t>
  </si>
  <si>
    <t>Madeleine Garton-Thorpe</t>
  </si>
  <si>
    <t>Phoebe Baker</t>
  </si>
  <si>
    <t>Diana Cseh</t>
  </si>
  <si>
    <t>Anna Cseh</t>
  </si>
  <si>
    <t>Gabriela Lucas</t>
  </si>
  <si>
    <t>Charlotte Cox</t>
  </si>
  <si>
    <t>Evelyn Vine</t>
  </si>
  <si>
    <t>Savanna Blaze</t>
  </si>
  <si>
    <t>Lola Thorpe Aiken</t>
  </si>
  <si>
    <t>Sofia Bee</t>
  </si>
  <si>
    <t>Lila Sowerby</t>
  </si>
  <si>
    <t>Hannah Fagg</t>
  </si>
  <si>
    <t>Isla Jackson</t>
  </si>
  <si>
    <t>Skye Walters</t>
  </si>
  <si>
    <t>Georgia Anderson</t>
  </si>
  <si>
    <t>Mia Terkiewicz</t>
  </si>
  <si>
    <t>Evie Cusimano</t>
  </si>
  <si>
    <t>Isabella Drinkwater</t>
  </si>
  <si>
    <t>Daisy Seccombe</t>
  </si>
  <si>
    <t>Sophie Prime</t>
  </si>
  <si>
    <t>Arabella Smith-Kavanagh</t>
  </si>
  <si>
    <t>Amelie Mosley</t>
  </si>
  <si>
    <t>Isla Rose Lindley</t>
  </si>
  <si>
    <t>Eva Haystead</t>
  </si>
  <si>
    <t>Isla Turnbull</t>
  </si>
  <si>
    <t>Mia Jiranek</t>
  </si>
  <si>
    <t>Frida Durkie</t>
  </si>
  <si>
    <t>Charlotte Roberts</t>
  </si>
  <si>
    <t>Faye Lavender</t>
  </si>
  <si>
    <t>Fleur  Amanda Birchall</t>
  </si>
  <si>
    <t>Emily Simpson</t>
  </si>
  <si>
    <t>Sofia Sidenko</t>
  </si>
  <si>
    <t>Pandora Snowden</t>
  </si>
  <si>
    <t>Lily Dunderdale</t>
  </si>
  <si>
    <t>Imogen Cunningham</t>
  </si>
  <si>
    <t>Megan Gravel</t>
  </si>
  <si>
    <t>Lucy Jasjew</t>
  </si>
  <si>
    <t>Ayla Karacan</t>
  </si>
  <si>
    <t>Eva Jacklin</t>
  </si>
  <si>
    <t>Isla Compton</t>
  </si>
  <si>
    <t>Elizabeth Hoey</t>
  </si>
  <si>
    <t>Niamh Noonan</t>
  </si>
  <si>
    <t>Emily Allan</t>
  </si>
  <si>
    <t>Alesha Peebles</t>
  </si>
  <si>
    <t>Tia Quinn</t>
  </si>
  <si>
    <t>Alanis Donohoe</t>
  </si>
  <si>
    <t>Ella Ratcliffe</t>
  </si>
  <si>
    <t>Frankie Baldwin</t>
  </si>
  <si>
    <t>Anya Poran</t>
  </si>
  <si>
    <t>Chloe Mcauley</t>
  </si>
  <si>
    <t>Roux Westwood Bryant</t>
  </si>
  <si>
    <t>Eva Anwyl</t>
  </si>
  <si>
    <t>Georgina Baker</t>
  </si>
  <si>
    <t>Olivia Jeffery</t>
  </si>
  <si>
    <t>Ruby Howard</t>
  </si>
  <si>
    <t>Pippa Anderson</t>
  </si>
  <si>
    <t>Eva Hammond</t>
  </si>
  <si>
    <t>Esme Wilson</t>
  </si>
  <si>
    <t>Matilda Deavin</t>
  </si>
  <si>
    <t>Mara Fenton</t>
  </si>
  <si>
    <t>Madison Sailiga- Stoke</t>
  </si>
  <si>
    <t>Sofia Bruma</t>
  </si>
  <si>
    <t>Betsy Dobson</t>
  </si>
  <si>
    <t>Yngrid Espinal</t>
  </si>
  <si>
    <t>Sheffield Performance - Silver</t>
  </si>
  <si>
    <t>Sheffield Performance - Diamond</t>
  </si>
  <si>
    <t>Sheffield Performance - Opal</t>
  </si>
  <si>
    <t>Sheffield Performance - Bronze</t>
  </si>
  <si>
    <t>Mei Ling Nicholson</t>
  </si>
  <si>
    <t>elmfield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</si>
</sst>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6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b/>
      <u/>
      <sz val="17"/>
      <color indexed="8"/>
      <name val="Calibri"/>
      <family val="2"/>
      <scheme val="minor"/>
    </font>
    <font>
      <b/>
      <u/>
      <sz val="17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u/>
      <sz val="10"/>
      <color indexed="17"/>
      <name val="Calibri"/>
      <family val="2"/>
      <scheme val="minor"/>
    </font>
    <font>
      <b/>
      <u/>
      <sz val="10"/>
      <color indexed="30"/>
      <name val="Calibri"/>
      <family val="2"/>
      <scheme val="minor"/>
    </font>
    <font>
      <strike/>
      <sz val="10"/>
      <color indexed="8"/>
      <name val="Calibri"/>
      <family val="2"/>
      <scheme val="minor"/>
    </font>
    <font>
      <b/>
      <strike/>
      <u/>
      <sz val="10"/>
      <color indexed="30"/>
      <name val="Calibri"/>
      <family val="2"/>
      <scheme val="minor"/>
    </font>
    <font>
      <b/>
      <strike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indexed="30"/>
      <name val="Calibri"/>
      <family val="2"/>
      <scheme val="minor"/>
    </font>
    <font>
      <sz val="11"/>
      <color indexed="8"/>
      <name val="Calibri"/>
      <family val="2"/>
    </font>
    <font>
      <sz val="10"/>
      <color indexed="3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2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6"/>
      <color indexed="3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Calibri"/>
      <family val="2"/>
    </font>
    <font>
      <sz val="10"/>
      <color theme="1"/>
      <name val="Calibri"/>
      <family val="2"/>
    </font>
    <font>
      <b/>
      <u/>
      <sz val="16"/>
      <color indexed="8"/>
      <name val="Calibri"/>
      <family val="2"/>
      <scheme val="minor"/>
    </font>
    <font>
      <b/>
      <u/>
      <sz val="16"/>
      <color indexed="1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6"/>
      <color indexed="17"/>
      <name val="Calibri"/>
      <family val="2"/>
      <scheme val="minor"/>
    </font>
    <font>
      <b/>
      <u/>
      <sz val="15"/>
      <color indexed="3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u/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222222"/>
      <name val="Calibri"/>
      <family val="2"/>
    </font>
    <font>
      <strike/>
      <sz val="10"/>
      <color theme="1"/>
      <name val="Calibri"/>
      <family val="2"/>
    </font>
    <font>
      <sz val="11"/>
      <color rgb="FF22222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9999"/>
        <bgColor indexed="64"/>
      </patternFill>
    </fill>
  </fills>
  <borders count="11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41" fillId="0" borderId="0" applyFont="0" applyFill="0" applyBorder="0" applyAlignment="0" applyProtection="0"/>
  </cellStyleXfs>
  <cellXfs count="239">
    <xf numFmtId="0" fontId="0" fillId="0" borderId="0" xfId="0"/>
    <xf numFmtId="0" fontId="21" fillId="0" borderId="0" xfId="41" applyFont="1" applyAlignment="1">
      <alignment vertical="center"/>
    </xf>
    <xf numFmtId="14" fontId="21" fillId="0" borderId="0" xfId="41" applyNumberFormat="1" applyFont="1" applyAlignment="1">
      <alignment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2" fillId="0" borderId="0" xfId="0" applyNumberFormat="1" applyFont="1" applyAlignment="1">
      <alignment horizontal="center" vertical="center" textRotation="90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textRotation="90"/>
    </xf>
    <xf numFmtId="1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30" fillId="0" borderId="0" xfId="41" applyFont="1"/>
    <xf numFmtId="14" fontId="30" fillId="0" borderId="0" xfId="41" applyNumberFormat="1" applyFont="1"/>
    <xf numFmtId="0" fontId="30" fillId="0" borderId="0" xfId="41" applyFont="1" applyAlignment="1">
      <alignment vertical="center"/>
    </xf>
    <xf numFmtId="0" fontId="39" fillId="0" borderId="0" xfId="41" applyFont="1" applyAlignment="1">
      <alignment vertical="center"/>
    </xf>
    <xf numFmtId="0" fontId="22" fillId="0" borderId="0" xfId="0" applyFont="1" applyAlignment="1">
      <alignment horizontal="left" vertical="center"/>
    </xf>
    <xf numFmtId="1" fontId="22" fillId="0" borderId="0" xfId="0" applyNumberFormat="1" applyFont="1" applyAlignment="1">
      <alignment vertical="center"/>
    </xf>
    <xf numFmtId="0" fontId="23" fillId="0" borderId="0" xfId="41" applyFont="1" applyAlignment="1">
      <alignment vertical="center"/>
    </xf>
    <xf numFmtId="0" fontId="39" fillId="0" borderId="0" xfId="0" applyFont="1" applyAlignment="1">
      <alignment vertical="center"/>
    </xf>
    <xf numFmtId="1" fontId="22" fillId="36" borderId="0" xfId="0" applyNumberFormat="1" applyFont="1" applyFill="1" applyAlignment="1">
      <alignment horizontal="center" vertical="center"/>
    </xf>
    <xf numFmtId="2" fontId="30" fillId="36" borderId="0" xfId="0" applyNumberFormat="1" applyFont="1" applyFill="1" applyAlignment="1">
      <alignment horizontal="center" vertical="center"/>
    </xf>
    <xf numFmtId="2" fontId="22" fillId="38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1" fontId="35" fillId="0" borderId="0" xfId="0" applyNumberFormat="1" applyFont="1" applyAlignment="1">
      <alignment vertical="center"/>
    </xf>
    <xf numFmtId="1" fontId="22" fillId="38" borderId="0" xfId="0" applyNumberFormat="1" applyFont="1" applyFill="1" applyAlignment="1">
      <alignment horizontal="left" vertical="center"/>
    </xf>
    <xf numFmtId="1" fontId="39" fillId="37" borderId="0" xfId="0" applyNumberFormat="1" applyFont="1" applyFill="1" applyAlignment="1">
      <alignment horizontal="left" vertical="center"/>
    </xf>
    <xf numFmtId="1" fontId="35" fillId="37" borderId="0" xfId="0" applyNumberFormat="1" applyFont="1" applyFill="1" applyAlignment="1">
      <alignment vertical="center"/>
    </xf>
    <xf numFmtId="164" fontId="22" fillId="0" borderId="0" xfId="63" applyFont="1" applyAlignment="1">
      <alignment horizontal="center" vertical="center"/>
    </xf>
    <xf numFmtId="165" fontId="30" fillId="38" borderId="0" xfId="63" applyNumberFormat="1" applyFont="1" applyFill="1" applyAlignment="1">
      <alignment horizontal="center" vertical="center"/>
    </xf>
    <xf numFmtId="165" fontId="42" fillId="37" borderId="0" xfId="63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39" fillId="0" borderId="0" xfId="0" applyFont="1" applyAlignment="1">
      <alignment horizontal="center" vertical="center" wrapText="1"/>
    </xf>
    <xf numFmtId="1" fontId="39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0" fontId="22" fillId="2" borderId="0" xfId="0" applyFont="1" applyFill="1"/>
    <xf numFmtId="1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textRotation="90"/>
    </xf>
    <xf numFmtId="14" fontId="30" fillId="0" borderId="0" xfId="41" applyNumberFormat="1" applyFont="1" applyAlignment="1">
      <alignment vertical="center"/>
    </xf>
    <xf numFmtId="1" fontId="22" fillId="2" borderId="0" xfId="0" applyNumberFormat="1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2" fontId="22" fillId="0" borderId="0" xfId="0" applyNumberFormat="1" applyFont="1"/>
    <xf numFmtId="0" fontId="23" fillId="0" borderId="0" xfId="41" applyFont="1"/>
    <xf numFmtId="14" fontId="23" fillId="0" borderId="0" xfId="41" applyNumberFormat="1" applyFont="1"/>
    <xf numFmtId="0" fontId="39" fillId="0" borderId="0" xfId="0" applyFont="1" applyAlignment="1">
      <alignment horizontal="center"/>
    </xf>
    <xf numFmtId="165" fontId="39" fillId="37" borderId="0" xfId="63" applyNumberFormat="1" applyFont="1" applyFill="1" applyAlignment="1">
      <alignment horizontal="center" vertical="center"/>
    </xf>
    <xf numFmtId="1" fontId="37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48" fillId="40" borderId="0" xfId="0" applyFont="1" applyFill="1" applyAlignment="1">
      <alignment horizontal="left" vertical="center" wrapText="1"/>
    </xf>
    <xf numFmtId="0" fontId="49" fillId="4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7" fillId="36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/>
    </xf>
    <xf numFmtId="0" fontId="48" fillId="36" borderId="0" xfId="0" applyFont="1" applyFill="1" applyAlignment="1">
      <alignment horizontal="left" vertical="center"/>
    </xf>
    <xf numFmtId="0" fontId="49" fillId="36" borderId="0" xfId="0" applyFont="1" applyFill="1" applyAlignment="1">
      <alignment horizontal="left"/>
    </xf>
    <xf numFmtId="0" fontId="48" fillId="36" borderId="0" xfId="0" applyFont="1" applyFill="1" applyAlignment="1">
      <alignment horizontal="left" vertical="center" wrapText="1"/>
    </xf>
    <xf numFmtId="0" fontId="49" fillId="36" borderId="0" xfId="0" applyFont="1" applyFill="1" applyAlignment="1">
      <alignment horizontal="left" vertical="center"/>
    </xf>
    <xf numFmtId="1" fontId="39" fillId="36" borderId="0" xfId="0" applyNumberFormat="1" applyFont="1" applyFill="1" applyAlignment="1">
      <alignment horizontal="left" vertical="center"/>
    </xf>
    <xf numFmtId="165" fontId="42" fillId="36" borderId="0" xfId="63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" fontId="27" fillId="0" borderId="0" xfId="0" applyNumberFormat="1" applyFont="1" applyAlignment="1">
      <alignment vertical="center"/>
    </xf>
    <xf numFmtId="1" fontId="27" fillId="0" borderId="0" xfId="0" applyNumberFormat="1" applyFont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/>
    </xf>
    <xf numFmtId="0" fontId="2" fillId="0" borderId="0" xfId="41" applyFont="1" applyAlignment="1">
      <alignment vertical="center"/>
    </xf>
    <xf numFmtId="14" fontId="2" fillId="0" borderId="0" xfId="41" applyNumberFormat="1" applyFont="1" applyAlignment="1">
      <alignment vertical="center"/>
    </xf>
    <xf numFmtId="0" fontId="27" fillId="35" borderId="0" xfId="0" applyFont="1" applyFill="1" applyAlignment="1">
      <alignment vertical="center"/>
    </xf>
    <xf numFmtId="1" fontId="55" fillId="0" borderId="0" xfId="0" applyNumberFormat="1" applyFont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0" fontId="57" fillId="0" borderId="0" xfId="0" applyFont="1" applyAlignment="1">
      <alignment vertical="center"/>
    </xf>
    <xf numFmtId="1" fontId="54" fillId="0" borderId="0" xfId="0" applyNumberFormat="1" applyFont="1" applyAlignment="1">
      <alignment vertical="center"/>
    </xf>
    <xf numFmtId="1" fontId="57" fillId="0" borderId="0" xfId="0" applyNumberFormat="1" applyFont="1" applyAlignment="1">
      <alignment horizontal="center" vertical="center"/>
    </xf>
    <xf numFmtId="2" fontId="57" fillId="0" borderId="0" xfId="0" applyNumberFormat="1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39" fillId="41" borderId="0" xfId="0" applyFont="1" applyFill="1" applyAlignment="1">
      <alignment vertical="center"/>
    </xf>
    <xf numFmtId="0" fontId="39" fillId="41" borderId="0" xfId="0" applyFont="1" applyFill="1" applyAlignment="1">
      <alignment horizontal="left" vertical="center"/>
    </xf>
    <xf numFmtId="2" fontId="22" fillId="41" borderId="0" xfId="0" applyNumberFormat="1" applyFont="1" applyFill="1" applyAlignment="1">
      <alignment horizontal="left" vertical="center"/>
    </xf>
    <xf numFmtId="2" fontId="30" fillId="41" borderId="0" xfId="0" applyNumberFormat="1" applyFont="1" applyFill="1" applyAlignment="1">
      <alignment horizontal="center" vertical="center"/>
    </xf>
    <xf numFmtId="2" fontId="22" fillId="39" borderId="0" xfId="0" applyNumberFormat="1" applyFont="1" applyFill="1" applyAlignment="1">
      <alignment horizontal="center" vertical="center"/>
    </xf>
    <xf numFmtId="0" fontId="61" fillId="0" borderId="0" xfId="0" applyFont="1"/>
    <xf numFmtId="0" fontId="22" fillId="38" borderId="0" xfId="0" applyFont="1" applyFill="1" applyAlignment="1">
      <alignment vertical="center"/>
    </xf>
    <xf numFmtId="0" fontId="22" fillId="38" borderId="0" xfId="0" applyFont="1" applyFill="1" applyAlignment="1">
      <alignment horizontal="left" vertical="center" wrapText="1"/>
    </xf>
    <xf numFmtId="0" fontId="61" fillId="38" borderId="0" xfId="0" applyFont="1" applyFill="1"/>
    <xf numFmtId="0" fontId="26" fillId="42" borderId="0" xfId="0" applyFont="1" applyFill="1"/>
    <xf numFmtId="0" fontId="61" fillId="42" borderId="0" xfId="0" applyFont="1" applyFill="1"/>
    <xf numFmtId="2" fontId="22" fillId="39" borderId="0" xfId="0" applyNumberFormat="1" applyFont="1" applyFill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2" fontId="61" fillId="42" borderId="0" xfId="63" applyNumberFormat="1" applyFont="1" applyFill="1" applyAlignment="1"/>
    <xf numFmtId="2" fontId="30" fillId="38" borderId="0" xfId="63" applyNumberFormat="1" applyFont="1" applyFill="1" applyAlignment="1"/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36" borderId="0" xfId="0" applyFont="1" applyFill="1" applyAlignment="1">
      <alignment horizontal="left" vertical="top"/>
    </xf>
    <xf numFmtId="0" fontId="39" fillId="38" borderId="0" xfId="0" applyFont="1" applyFill="1" applyAlignment="1">
      <alignment vertical="center"/>
    </xf>
    <xf numFmtId="0" fontId="39" fillId="38" borderId="0" xfId="0" applyFont="1" applyFill="1" applyAlignment="1">
      <alignment horizontal="left" vertical="center"/>
    </xf>
    <xf numFmtId="165" fontId="22" fillId="38" borderId="0" xfId="63" applyNumberFormat="1" applyFont="1" applyFill="1" applyAlignment="1">
      <alignment horizontal="center" vertical="center"/>
    </xf>
    <xf numFmtId="1" fontId="39" fillId="36" borderId="0" xfId="0" applyNumberFormat="1" applyFont="1" applyFill="1" applyAlignment="1">
      <alignment vertical="center"/>
    </xf>
    <xf numFmtId="1" fontId="22" fillId="38" borderId="0" xfId="0" applyNumberFormat="1" applyFont="1" applyFill="1" applyAlignment="1">
      <alignment vertical="center"/>
    </xf>
    <xf numFmtId="0" fontId="61" fillId="38" borderId="0" xfId="0" applyFont="1" applyFill="1" applyAlignment="1">
      <alignment vertical="center"/>
    </xf>
    <xf numFmtId="0" fontId="22" fillId="43" borderId="0" xfId="0" applyFont="1" applyFill="1" applyAlignment="1">
      <alignment vertical="center"/>
    </xf>
    <xf numFmtId="0" fontId="22" fillId="43" borderId="0" xfId="0" applyFont="1" applyFill="1" applyAlignment="1">
      <alignment horizontal="center" vertical="center" wrapText="1"/>
    </xf>
    <xf numFmtId="1" fontId="39" fillId="43" borderId="0" xfId="0" applyNumberFormat="1" applyFont="1" applyFill="1" applyAlignment="1">
      <alignment vertical="center"/>
    </xf>
    <xf numFmtId="1" fontId="62" fillId="43" borderId="0" xfId="0" applyNumberFormat="1" applyFont="1" applyFill="1" applyAlignment="1">
      <alignment vertical="center"/>
    </xf>
    <xf numFmtId="165" fontId="39" fillId="43" borderId="0" xfId="63" applyNumberFormat="1" applyFont="1" applyFill="1" applyAlignment="1">
      <alignment horizontal="center" vertical="center"/>
    </xf>
    <xf numFmtId="0" fontId="22" fillId="43" borderId="0" xfId="0" applyFont="1" applyFill="1"/>
    <xf numFmtId="0" fontId="22" fillId="43" borderId="0" xfId="0" applyFont="1" applyFill="1" applyAlignment="1">
      <alignment horizontal="center"/>
    </xf>
    <xf numFmtId="1" fontId="39" fillId="43" borderId="0" xfId="0" applyNumberFormat="1" applyFont="1" applyFill="1" applyAlignment="1">
      <alignment horizontal="left" vertical="center"/>
    </xf>
    <xf numFmtId="0" fontId="22" fillId="44" borderId="0" xfId="0" applyFont="1" applyFill="1" applyAlignment="1">
      <alignment vertical="center"/>
    </xf>
    <xf numFmtId="0" fontId="22" fillId="44" borderId="0" xfId="0" applyFont="1" applyFill="1" applyAlignment="1">
      <alignment horizontal="center" vertical="center"/>
    </xf>
    <xf numFmtId="1" fontId="22" fillId="44" borderId="0" xfId="0" applyNumberFormat="1" applyFont="1" applyFill="1" applyAlignment="1">
      <alignment horizontal="left" vertical="center"/>
    </xf>
    <xf numFmtId="165" fontId="30" fillId="44" borderId="0" xfId="63" applyNumberFormat="1" applyFont="1" applyFill="1" applyAlignment="1">
      <alignment horizontal="center" vertical="center"/>
    </xf>
    <xf numFmtId="0" fontId="27" fillId="44" borderId="0" xfId="0" applyFont="1" applyFill="1" applyAlignment="1">
      <alignment vertical="center"/>
    </xf>
    <xf numFmtId="0" fontId="27" fillId="44" borderId="0" xfId="0" applyFont="1" applyFill="1" applyAlignment="1">
      <alignment horizontal="center" vertical="center"/>
    </xf>
    <xf numFmtId="1" fontId="39" fillId="44" borderId="0" xfId="0" applyNumberFormat="1" applyFont="1" applyFill="1" applyAlignment="1">
      <alignment horizontal="left" vertical="center"/>
    </xf>
    <xf numFmtId="165" fontId="39" fillId="44" borderId="0" xfId="63" applyNumberFormat="1" applyFont="1" applyFill="1" applyAlignment="1">
      <alignment horizontal="center" vertical="center"/>
    </xf>
    <xf numFmtId="0" fontId="22" fillId="45" borderId="0" xfId="0" applyFont="1" applyFill="1" applyAlignment="1">
      <alignment vertical="center"/>
    </xf>
    <xf numFmtId="0" fontId="22" fillId="45" borderId="0" xfId="0" applyFont="1" applyFill="1" applyAlignment="1">
      <alignment horizontal="center" vertical="center"/>
    </xf>
    <xf numFmtId="2" fontId="22" fillId="45" borderId="0" xfId="0" applyNumberFormat="1" applyFont="1" applyFill="1" applyAlignment="1">
      <alignment horizontal="center" vertical="center"/>
    </xf>
    <xf numFmtId="1" fontId="22" fillId="45" borderId="0" xfId="0" applyNumberFormat="1" applyFont="1" applyFill="1" applyAlignment="1">
      <alignment horizontal="left" vertical="center"/>
    </xf>
    <xf numFmtId="165" fontId="30" fillId="45" borderId="0" xfId="63" applyNumberFormat="1" applyFont="1" applyFill="1" applyAlignment="1">
      <alignment horizontal="center" vertical="center"/>
    </xf>
    <xf numFmtId="0" fontId="27" fillId="45" borderId="0" xfId="0" applyFont="1" applyFill="1" applyAlignment="1">
      <alignment vertical="center"/>
    </xf>
    <xf numFmtId="0" fontId="27" fillId="45" borderId="0" xfId="0" applyFont="1" applyFill="1" applyAlignment="1">
      <alignment horizontal="center" vertical="center"/>
    </xf>
    <xf numFmtId="2" fontId="27" fillId="45" borderId="0" xfId="0" applyNumberFormat="1" applyFont="1" applyFill="1" applyAlignment="1">
      <alignment horizontal="center" vertical="center"/>
    </xf>
    <xf numFmtId="1" fontId="27" fillId="0" borderId="0" xfId="0" applyNumberFormat="1" applyFont="1" applyAlignment="1">
      <alignment horizontal="left" vertical="center"/>
    </xf>
    <xf numFmtId="1" fontId="27" fillId="45" borderId="0" xfId="0" applyNumberFormat="1" applyFont="1" applyFill="1" applyAlignment="1">
      <alignment horizontal="left" vertical="center"/>
    </xf>
    <xf numFmtId="1" fontId="60" fillId="0" borderId="0" xfId="0" applyNumberFormat="1" applyFont="1" applyAlignment="1">
      <alignment horizontal="left" vertical="center"/>
    </xf>
    <xf numFmtId="0" fontId="22" fillId="46" borderId="0" xfId="0" applyFont="1" applyFill="1" applyAlignment="1">
      <alignment vertical="center"/>
    </xf>
    <xf numFmtId="0" fontId="22" fillId="46" borderId="0" xfId="0" applyFont="1" applyFill="1" applyAlignment="1">
      <alignment horizontal="center" vertical="center"/>
    </xf>
    <xf numFmtId="1" fontId="22" fillId="46" borderId="0" xfId="0" applyNumberFormat="1" applyFont="1" applyFill="1" applyAlignment="1">
      <alignment horizontal="center" vertical="center"/>
    </xf>
    <xf numFmtId="2" fontId="22" fillId="46" borderId="0" xfId="0" applyNumberFormat="1" applyFont="1" applyFill="1" applyAlignment="1">
      <alignment horizontal="center" vertical="center"/>
    </xf>
    <xf numFmtId="0" fontId="22" fillId="46" borderId="0" xfId="0" applyFont="1" applyFill="1"/>
    <xf numFmtId="0" fontId="22" fillId="46" borderId="0" xfId="0" applyFont="1" applyFill="1" applyAlignment="1">
      <alignment horizontal="center"/>
    </xf>
    <xf numFmtId="1" fontId="22" fillId="46" borderId="0" xfId="0" applyNumberFormat="1" applyFont="1" applyFill="1" applyAlignment="1">
      <alignment horizontal="left" vertical="center"/>
    </xf>
    <xf numFmtId="165" fontId="30" fillId="46" borderId="0" xfId="63" applyNumberFormat="1" applyFont="1" applyFill="1" applyAlignment="1">
      <alignment horizontal="center" vertical="center"/>
    </xf>
    <xf numFmtId="0" fontId="22" fillId="44" borderId="0" xfId="0" applyFont="1" applyFill="1" applyAlignment="1">
      <alignment horizontal="left" vertical="center"/>
    </xf>
    <xf numFmtId="2" fontId="22" fillId="44" borderId="0" xfId="0" applyNumberFormat="1" applyFont="1" applyFill="1" applyAlignment="1">
      <alignment horizontal="center" vertical="center"/>
    </xf>
    <xf numFmtId="0" fontId="39" fillId="44" borderId="0" xfId="0" applyFont="1" applyFill="1" applyAlignment="1">
      <alignment vertical="center"/>
    </xf>
    <xf numFmtId="1" fontId="39" fillId="0" borderId="0" xfId="0" applyNumberFormat="1" applyFont="1" applyAlignment="1">
      <alignment horizontal="left" vertical="center"/>
    </xf>
    <xf numFmtId="165" fontId="42" fillId="0" borderId="0" xfId="63" applyNumberFormat="1" applyFont="1" applyFill="1" applyAlignment="1">
      <alignment horizontal="center" vertical="center"/>
    </xf>
    <xf numFmtId="0" fontId="39" fillId="46" borderId="0" xfId="0" applyFont="1" applyFill="1"/>
    <xf numFmtId="0" fontId="39" fillId="46" borderId="0" xfId="0" applyFont="1" applyFill="1" applyAlignment="1">
      <alignment horizontal="center"/>
    </xf>
    <xf numFmtId="0" fontId="39" fillId="2" borderId="0" xfId="0" applyFont="1" applyFill="1" applyAlignment="1">
      <alignment vertical="center"/>
    </xf>
    <xf numFmtId="1" fontId="39" fillId="0" borderId="0" xfId="0" applyNumberFormat="1" applyFont="1" applyAlignment="1">
      <alignment horizontal="center"/>
    </xf>
    <xf numFmtId="0" fontId="39" fillId="0" borderId="0" xfId="0" applyFont="1"/>
    <xf numFmtId="0" fontId="36" fillId="45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6" fillId="46" borderId="0" xfId="0" applyFont="1" applyFill="1" applyAlignment="1">
      <alignment vertical="center"/>
    </xf>
    <xf numFmtId="0" fontId="36" fillId="46" borderId="0" xfId="0" applyFont="1" applyFill="1" applyAlignment="1">
      <alignment horizontal="center" vertical="center"/>
    </xf>
    <xf numFmtId="0" fontId="63" fillId="0" borderId="0" xfId="41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64" fillId="36" borderId="0" xfId="0" applyFont="1" applyFill="1" applyAlignment="1">
      <alignment horizontal="left" vertical="center" wrapText="1"/>
    </xf>
    <xf numFmtId="0" fontId="65" fillId="36" borderId="0" xfId="0" applyFont="1" applyFill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58" fillId="44" borderId="0" xfId="0" applyNumberFormat="1" applyFont="1" applyFill="1" applyAlignment="1">
      <alignment horizontal="left" vertical="center"/>
    </xf>
    <xf numFmtId="165" fontId="58" fillId="44" borderId="0" xfId="63" applyNumberFormat="1" applyFont="1" applyFill="1" applyAlignment="1">
      <alignment horizontal="center" vertical="center"/>
    </xf>
    <xf numFmtId="0" fontId="1" fillId="0" borderId="0" xfId="41" applyFont="1" applyAlignment="1">
      <alignment vertical="center"/>
    </xf>
    <xf numFmtId="14" fontId="1" fillId="0" borderId="0" xfId="41" applyNumberFormat="1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43" borderId="0" xfId="0" applyFont="1" applyFill="1" applyAlignment="1">
      <alignment vertical="center" wrapText="1"/>
    </xf>
    <xf numFmtId="1" fontId="22" fillId="45" borderId="0" xfId="0" applyNumberFormat="1" applyFont="1" applyFill="1" applyAlignment="1">
      <alignment vertical="center"/>
    </xf>
    <xf numFmtId="1" fontId="22" fillId="44" borderId="0" xfId="0" applyNumberFormat="1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2" fontId="0" fillId="0" borderId="0" xfId="63" applyNumberFormat="1" applyFont="1" applyFill="1"/>
    <xf numFmtId="49" fontId="32" fillId="0" borderId="0" xfId="0" applyNumberFormat="1" applyFont="1" applyAlignment="1">
      <alignment vertical="center"/>
    </xf>
    <xf numFmtId="14" fontId="22" fillId="43" borderId="0" xfId="0" applyNumberFormat="1" applyFont="1" applyFill="1" applyAlignment="1">
      <alignment vertical="center"/>
    </xf>
    <xf numFmtId="14" fontId="22" fillId="0" borderId="0" xfId="0" applyNumberFormat="1" applyFont="1" applyAlignment="1">
      <alignment vertical="center"/>
    </xf>
    <xf numFmtId="14" fontId="22" fillId="45" borderId="0" xfId="0" applyNumberFormat="1" applyFont="1" applyFill="1" applyAlignment="1">
      <alignment vertical="center"/>
    </xf>
    <xf numFmtId="14" fontId="22" fillId="44" borderId="0" xfId="0" applyNumberFormat="1" applyFont="1" applyFill="1" applyAlignment="1">
      <alignment vertical="center"/>
    </xf>
    <xf numFmtId="1" fontId="36" fillId="45" borderId="0" xfId="0" applyNumberFormat="1" applyFont="1" applyFill="1" applyAlignment="1">
      <alignment vertical="center"/>
    </xf>
    <xf numFmtId="14" fontId="36" fillId="45" borderId="0" xfId="0" applyNumberFormat="1" applyFont="1" applyFill="1" applyAlignment="1">
      <alignment vertical="center"/>
    </xf>
    <xf numFmtId="0" fontId="36" fillId="3" borderId="0" xfId="0" applyFont="1" applyFill="1" applyAlignment="1">
      <alignment vertical="center"/>
    </xf>
    <xf numFmtId="165" fontId="39" fillId="36" borderId="0" xfId="63" applyNumberFormat="1" applyFont="1" applyFill="1" applyAlignment="1">
      <alignment horizontal="center" vertical="center"/>
    </xf>
    <xf numFmtId="0" fontId="36" fillId="43" borderId="0" xfId="0" applyFont="1" applyFill="1"/>
    <xf numFmtId="0" fontId="36" fillId="4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</cellXfs>
  <cellStyles count="64">
    <cellStyle name="20% - Accent1" xfId="18" builtinId="30" customBuiltin="1"/>
    <cellStyle name="20% - Accent1 2" xfId="45" xr:uid="{D721A187-45EB-4B44-9E7A-E129D57BFA21}"/>
    <cellStyle name="20% - Accent2" xfId="22" builtinId="34" customBuiltin="1"/>
    <cellStyle name="20% - Accent2 2" xfId="48" xr:uid="{E1F884FB-0C96-4098-81F6-DDE99EF655E4}"/>
    <cellStyle name="20% - Accent3" xfId="26" builtinId="38" customBuiltin="1"/>
    <cellStyle name="20% - Accent3 2" xfId="51" xr:uid="{5A11144A-C221-46ED-9A4F-6FA4B232CAD7}"/>
    <cellStyle name="20% - Accent4" xfId="30" builtinId="42" customBuiltin="1"/>
    <cellStyle name="20% - Accent4 2" xfId="54" xr:uid="{33B8F512-2456-49CC-A83A-54A096967C06}"/>
    <cellStyle name="20% - Accent5" xfId="34" builtinId="46" customBuiltin="1"/>
    <cellStyle name="20% - Accent5 2" xfId="57" xr:uid="{2F0BBD2F-390E-4707-AA8C-4650D3DF8DD4}"/>
    <cellStyle name="20% - Accent6" xfId="38" builtinId="50" customBuiltin="1"/>
    <cellStyle name="20% - Accent6 2" xfId="60" xr:uid="{6E3C3783-2784-4B89-9BB3-B20FB06FB259}"/>
    <cellStyle name="40% - Accent1" xfId="19" builtinId="31" customBuiltin="1"/>
    <cellStyle name="40% - Accent1 2" xfId="46" xr:uid="{AE034959-7E1C-4780-9954-1224A8B6909F}"/>
    <cellStyle name="40% - Accent2" xfId="23" builtinId="35" customBuiltin="1"/>
    <cellStyle name="40% - Accent2 2" xfId="49" xr:uid="{D30C0AEB-EAD3-4CF2-A3ED-F3EA401D070E}"/>
    <cellStyle name="40% - Accent3" xfId="27" builtinId="39" customBuiltin="1"/>
    <cellStyle name="40% - Accent3 2" xfId="52" xr:uid="{331F1E78-06D2-4C7E-B624-87096C983DAE}"/>
    <cellStyle name="40% - Accent4" xfId="31" builtinId="43" customBuiltin="1"/>
    <cellStyle name="40% - Accent4 2" xfId="55" xr:uid="{EBF72086-F7A1-45A5-9426-AF7EC7EBDDBF}"/>
    <cellStyle name="40% - Accent5" xfId="35" builtinId="47" customBuiltin="1"/>
    <cellStyle name="40% - Accent5 2" xfId="58" xr:uid="{31E1FB9E-7BB9-4C7C-ACA9-5F285C55855C}"/>
    <cellStyle name="40% - Accent6" xfId="39" builtinId="51" customBuiltin="1"/>
    <cellStyle name="40% - Accent6 2" xfId="61" xr:uid="{C23E8E95-0713-4269-A5E6-CDCF212C5E02}"/>
    <cellStyle name="60% - Accent1" xfId="20" builtinId="32" customBuiltin="1"/>
    <cellStyle name="60% - Accent1 2" xfId="47" xr:uid="{521D8B0C-9B9A-49E7-8AA1-0AC29FA4EEF3}"/>
    <cellStyle name="60% - Accent2" xfId="24" builtinId="36" customBuiltin="1"/>
    <cellStyle name="60% - Accent2 2" xfId="50" xr:uid="{503CD8F7-207B-46BE-A058-7A51EE7BDBDF}"/>
    <cellStyle name="60% - Accent3" xfId="28" builtinId="40" customBuiltin="1"/>
    <cellStyle name="60% - Accent3 2" xfId="53" xr:uid="{3F9FED3C-EA76-44E0-90A9-1DDB51FD13F9}"/>
    <cellStyle name="60% - Accent4" xfId="32" builtinId="44" customBuiltin="1"/>
    <cellStyle name="60% - Accent4 2" xfId="56" xr:uid="{D8A021D6-9C90-4346-BED6-495ACAE9509B}"/>
    <cellStyle name="60% - Accent5" xfId="36" builtinId="48" customBuiltin="1"/>
    <cellStyle name="60% - Accent5 2" xfId="59" xr:uid="{DB01AD0D-F137-4495-8DED-B652ABD6A479}"/>
    <cellStyle name="60% - Accent6" xfId="40" builtinId="52" customBuiltin="1"/>
    <cellStyle name="60% - Accent6 2" xfId="62" xr:uid="{BA36F4D7-978F-49E1-BD92-B552C0262CED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3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rmal 3" xfId="43" xr:uid="{033E9052-C04F-4AD9-9F0B-87C091340D72}"/>
    <cellStyle name="Note 2" xfId="42" xr:uid="{00000000-0005-0000-0000-000026000000}"/>
    <cellStyle name="Note 3" xfId="44" xr:uid="{0221F0DC-9975-4AEF-A750-08AF5AE72C23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0"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7B5F9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8183D"/>
        </patternFill>
      </fill>
    </dxf>
    <dxf>
      <fill>
        <patternFill>
          <bgColor rgb="FFFB37B0"/>
        </patternFill>
      </fill>
    </dxf>
    <dxf>
      <fill>
        <patternFill>
          <bgColor rgb="FF3DF569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8183D"/>
        </patternFill>
      </fill>
    </dxf>
    <dxf>
      <fill>
        <patternFill>
          <bgColor rgb="FFFB37B0"/>
        </patternFill>
      </fill>
    </dxf>
    <dxf>
      <fill>
        <patternFill>
          <bgColor rgb="FF3DF569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8183D"/>
        </patternFill>
      </fill>
    </dxf>
    <dxf>
      <fill>
        <patternFill>
          <bgColor rgb="FFFB37B0"/>
        </patternFill>
      </fill>
    </dxf>
    <dxf>
      <fill>
        <patternFill>
          <bgColor rgb="FF3DF569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1ED3E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B5F9"/>
      <color rgb="FFF8183D"/>
      <color rgb="FF3DF569"/>
      <color rgb="FFFB37B0"/>
      <color rgb="FF00FF00"/>
      <color rgb="FFFF9999"/>
      <color rgb="FFFFCC00"/>
      <color rgb="FF00FFCC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Revell" id="{91637E52-2295-414F-8E8A-4B1FF630F7F7}" userId="e60073913608cc3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09-17T22:42:32.34" personId="{91637E52-2295-414F-8E8A-4B1FF630F7F7}" id="{DDCA1879-5D3B-4317-AA19-F0733B601CB1}">
    <text>Nottingham</text>
  </threadedComment>
  <threadedComment ref="C10" dT="2024-09-17T22:54:22.17" personId="{91637E52-2295-414F-8E8A-4B1FF630F7F7}" id="{E2DA52A6-33BF-4562-AF0C-31087DD75803}">
    <text>Ashton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5" dT="2024-09-17T22:52:37.07" personId="{91637E52-2295-414F-8E8A-4B1FF630F7F7}" id="{606DB191-B740-419B-A0F9-8394D1A75117}">
    <text>Sheffield Worksop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17"/>
  <sheetViews>
    <sheetView topLeftCell="A3" zoomScale="206" zoomScaleNormal="100" workbookViewId="0">
      <selection activeCell="F11" sqref="F11"/>
    </sheetView>
  </sheetViews>
  <sheetFormatPr baseColWidth="10" defaultColWidth="9" defaultRowHeight="14" x14ac:dyDescent="0.2"/>
  <cols>
    <col min="1" max="1" width="5" style="12" customWidth="1"/>
    <col min="2" max="2" width="19.83203125" style="12" bestFit="1" customWidth="1"/>
    <col min="3" max="3" width="18.33203125" style="12" bestFit="1" customWidth="1"/>
    <col min="4" max="9" width="9" style="12" customWidth="1"/>
    <col min="10" max="10" width="18.33203125" style="12" bestFit="1" customWidth="1"/>
    <col min="11" max="11" width="9" style="12" customWidth="1"/>
    <col min="12" max="12" width="3.83203125" style="12" customWidth="1"/>
    <col min="13" max="16384" width="9" style="12"/>
  </cols>
  <sheetData>
    <row r="1" spans="1:13" s="10" customFormat="1" ht="23" x14ac:dyDescent="0.3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s="10" customFormat="1" ht="23" x14ac:dyDescent="0.3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x14ac:dyDescent="0.2">
      <c r="A3" s="11"/>
      <c r="C3" s="13"/>
      <c r="E3" s="14"/>
      <c r="K3" s="15"/>
    </row>
    <row r="4" spans="1:13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x14ac:dyDescent="0.2">
      <c r="A5" s="11"/>
      <c r="C5" s="13"/>
      <c r="E5" s="14"/>
      <c r="K5" s="15"/>
    </row>
    <row r="6" spans="1:13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228" t="s">
        <v>9</v>
      </c>
      <c r="K6" s="228"/>
      <c r="L6" s="18" t="s">
        <v>6</v>
      </c>
      <c r="M6" s="18"/>
    </row>
    <row r="7" spans="1:13" s="21" customFormat="1" x14ac:dyDescent="0.2">
      <c r="A7" s="20">
        <v>1</v>
      </c>
      <c r="B7" s="87" t="s">
        <v>30</v>
      </c>
      <c r="C7" s="88" t="s">
        <v>31</v>
      </c>
      <c r="D7" s="22">
        <v>11.25</v>
      </c>
      <c r="E7" s="23">
        <f>RANK(D7,D$7:D$12)</f>
        <v>2</v>
      </c>
      <c r="F7" s="22">
        <v>11</v>
      </c>
      <c r="G7" s="23">
        <f>RANK(F7,F$7:F$12)</f>
        <v>3</v>
      </c>
      <c r="H7" s="22">
        <f>D7+F7</f>
        <v>22.25</v>
      </c>
      <c r="I7" s="23">
        <f>RANK(H7,H$7:H$12)</f>
        <v>3</v>
      </c>
      <c r="J7" s="37" t="s">
        <v>31</v>
      </c>
      <c r="K7" s="38" cm="1">
        <f t="array" ref="K7">SUM(LARGE(H$7:H$9,{1,2,3}))</f>
        <v>68.2</v>
      </c>
      <c r="L7" s="37">
        <f>RANK(K7,K$7:K$26)</f>
        <v>1</v>
      </c>
      <c r="M7" s="23"/>
    </row>
    <row r="8" spans="1:13" s="21" customFormat="1" x14ac:dyDescent="0.2">
      <c r="A8" s="20">
        <v>2</v>
      </c>
      <c r="B8" s="87" t="s">
        <v>32</v>
      </c>
      <c r="C8" s="88" t="s">
        <v>31</v>
      </c>
      <c r="D8" s="22">
        <v>10.85</v>
      </c>
      <c r="E8" s="23">
        <f t="shared" ref="E8:E11" si="0">RANK(D8,D$7:D$12)</f>
        <v>5</v>
      </c>
      <c r="F8" s="22">
        <v>11.35</v>
      </c>
      <c r="G8" s="23">
        <f t="shared" ref="G8:G11" si="1">RANK(F8,F$7:F$12)</f>
        <v>2</v>
      </c>
      <c r="H8" s="22">
        <f t="shared" ref="H8:H11" si="2">D8+F8</f>
        <v>22.2</v>
      </c>
      <c r="I8" s="23">
        <f t="shared" ref="I8:I11" si="3">RANK(H8,H$7:H$12)</f>
        <v>4</v>
      </c>
      <c r="J8" s="23"/>
      <c r="K8" s="22"/>
      <c r="L8" s="23"/>
      <c r="M8" s="23"/>
    </row>
    <row r="9" spans="1:13" s="21" customFormat="1" x14ac:dyDescent="0.2">
      <c r="A9" s="20">
        <v>3</v>
      </c>
      <c r="B9" s="87" t="s">
        <v>33</v>
      </c>
      <c r="C9" s="88" t="s">
        <v>31</v>
      </c>
      <c r="D9" s="22">
        <v>11.25</v>
      </c>
      <c r="E9" s="23">
        <f t="shared" si="0"/>
        <v>2</v>
      </c>
      <c r="F9" s="22">
        <v>12.5</v>
      </c>
      <c r="G9" s="23">
        <f t="shared" si="1"/>
        <v>1</v>
      </c>
      <c r="H9" s="22">
        <f t="shared" si="2"/>
        <v>23.75</v>
      </c>
      <c r="I9" s="23">
        <f t="shared" si="3"/>
        <v>1</v>
      </c>
      <c r="J9" s="23"/>
      <c r="K9" s="22"/>
      <c r="M9" s="23"/>
    </row>
    <row r="10" spans="1:13" s="21" customFormat="1" x14ac:dyDescent="0.2">
      <c r="A10" s="20">
        <v>4</v>
      </c>
      <c r="B10" s="21" t="s">
        <v>70</v>
      </c>
      <c r="C10" s="20" t="s">
        <v>71</v>
      </c>
      <c r="D10" s="22">
        <v>11.6</v>
      </c>
      <c r="E10" s="23">
        <f t="shared" si="0"/>
        <v>1</v>
      </c>
      <c r="F10" s="22">
        <v>10.85</v>
      </c>
      <c r="G10" s="23">
        <f t="shared" si="1"/>
        <v>4</v>
      </c>
      <c r="H10" s="22">
        <f t="shared" si="2"/>
        <v>22.45</v>
      </c>
      <c r="I10" s="23">
        <f t="shared" si="3"/>
        <v>2</v>
      </c>
      <c r="M10" s="23"/>
    </row>
    <row r="11" spans="1:13" s="21" customFormat="1" x14ac:dyDescent="0.2">
      <c r="A11" s="20">
        <v>5</v>
      </c>
      <c r="B11" s="21" t="s">
        <v>72</v>
      </c>
      <c r="C11" s="20" t="s">
        <v>71</v>
      </c>
      <c r="D11" s="22">
        <v>11.15</v>
      </c>
      <c r="E11" s="23">
        <f t="shared" si="0"/>
        <v>4</v>
      </c>
      <c r="F11" s="22">
        <v>10.15</v>
      </c>
      <c r="G11" s="23">
        <f t="shared" si="1"/>
        <v>5</v>
      </c>
      <c r="H11" s="22">
        <f t="shared" si="2"/>
        <v>21.3</v>
      </c>
      <c r="I11" s="23">
        <f t="shared" si="3"/>
        <v>5</v>
      </c>
      <c r="J11" s="24"/>
      <c r="K11" s="24"/>
      <c r="L11" s="24"/>
      <c r="M11" s="23"/>
    </row>
    <row r="12" spans="1:13" x14ac:dyDescent="0.2">
      <c r="A12" s="20"/>
      <c r="C12" s="25"/>
      <c r="D12" s="22"/>
      <c r="E12" s="23"/>
      <c r="F12" s="22"/>
      <c r="G12" s="23"/>
      <c r="H12" s="22"/>
      <c r="I12" s="23"/>
      <c r="J12" s="78"/>
      <c r="K12" s="78"/>
      <c r="L12" s="26"/>
      <c r="M12" s="23"/>
    </row>
    <row r="13" spans="1:13" x14ac:dyDescent="0.2">
      <c r="C13" s="25"/>
      <c r="D13" s="22"/>
      <c r="E13" s="23"/>
      <c r="F13" s="22"/>
      <c r="G13" s="23"/>
      <c r="H13" s="22"/>
      <c r="I13" s="23"/>
      <c r="J13" s="27"/>
      <c r="K13" s="28"/>
      <c r="L13" s="27"/>
      <c r="M13" s="23"/>
    </row>
    <row r="14" spans="1:13" x14ac:dyDescent="0.2">
      <c r="A14" s="20"/>
      <c r="D14" s="22"/>
      <c r="E14" s="23"/>
      <c r="F14" s="22"/>
      <c r="G14" s="23"/>
      <c r="H14" s="22"/>
      <c r="I14" s="23"/>
      <c r="J14" s="27"/>
      <c r="K14" s="28"/>
      <c r="L14" s="27"/>
      <c r="M14" s="23"/>
    </row>
    <row r="15" spans="1:13" x14ac:dyDescent="0.2">
      <c r="J15" s="27"/>
      <c r="K15" s="28"/>
      <c r="L15" s="27"/>
    </row>
    <row r="16" spans="1:13" x14ac:dyDescent="0.2">
      <c r="B16" s="29"/>
      <c r="C16" s="29"/>
      <c r="D16" s="29"/>
      <c r="E16" s="29"/>
      <c r="F16" s="30"/>
    </row>
    <row r="17" spans="2:6" x14ac:dyDescent="0.2">
      <c r="B17" s="29"/>
      <c r="C17" s="29"/>
      <c r="D17" s="29"/>
      <c r="E17" s="29"/>
      <c r="F17" s="30"/>
    </row>
  </sheetData>
  <sheetProtection selectLockedCells="1" selectUnlockedCells="1"/>
  <mergeCells count="4">
    <mergeCell ref="A1:M1"/>
    <mergeCell ref="A2:M2"/>
    <mergeCell ref="A4:M4"/>
    <mergeCell ref="J6:K6"/>
  </mergeCells>
  <conditionalFormatting sqref="D7:D12 F7:F12 H7:H12">
    <cfRule type="expression" dxfId="179" priority="7" stopIfTrue="1">
      <formula>E7=3</formula>
    </cfRule>
    <cfRule type="expression" dxfId="178" priority="8" stopIfTrue="1">
      <formula>E7=2</formula>
    </cfRule>
    <cfRule type="expression" dxfId="177" priority="9" stopIfTrue="1">
      <formula>E7=1</formula>
    </cfRule>
  </conditionalFormatting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S20"/>
  <sheetViews>
    <sheetView topLeftCell="A2" zoomScale="171" zoomScaleNormal="100" workbookViewId="0">
      <selection activeCell="D10" sqref="D10"/>
    </sheetView>
  </sheetViews>
  <sheetFormatPr baseColWidth="10" defaultColWidth="9" defaultRowHeight="14" x14ac:dyDescent="0.2"/>
  <cols>
    <col min="1" max="1" width="3.33203125" style="13" customWidth="1"/>
    <col min="2" max="2" width="19" style="12" bestFit="1" customWidth="1"/>
    <col min="3" max="3" width="18.33203125" style="13" bestFit="1" customWidth="1"/>
    <col min="4" max="4" width="9.33203125" style="12" customWidth="1"/>
    <col min="5" max="5" width="6" style="14" customWidth="1"/>
    <col min="6" max="6" width="9.33203125" style="12" customWidth="1"/>
    <col min="7" max="7" width="5.5" style="12" customWidth="1"/>
    <col min="8" max="8" width="10.83203125" style="12" customWidth="1"/>
    <col min="9" max="9" width="4.6640625" style="12" customWidth="1"/>
    <col min="10" max="10" width="1.6640625" style="12" customWidth="1"/>
    <col min="11" max="11" width="25.5" style="15" bestFit="1" customWidth="1"/>
    <col min="12" max="12" width="5.1640625" style="12" bestFit="1" customWidth="1"/>
    <col min="13" max="13" width="9.5" style="12" customWidth="1"/>
    <col min="14" max="14" width="4.6640625" style="12" customWidth="1"/>
    <col min="15" max="16384" width="9" style="12"/>
  </cols>
  <sheetData>
    <row r="1" spans="1:19" s="10" customFormat="1" ht="23" x14ac:dyDescent="0.3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9" s="10" customFormat="1" ht="23" x14ac:dyDescent="0.3">
      <c r="A2" s="226" t="s">
        <v>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9" x14ac:dyDescent="0.2">
      <c r="A3" s="11"/>
    </row>
    <row r="4" spans="1:19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9" x14ac:dyDescent="0.2">
      <c r="A5" s="11"/>
    </row>
    <row r="6" spans="1:19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K6" s="228" t="s">
        <v>9</v>
      </c>
      <c r="L6" s="228"/>
      <c r="M6" s="228"/>
      <c r="N6" s="18" t="s">
        <v>6</v>
      </c>
      <c r="P6" s="29"/>
      <c r="Q6" s="29"/>
      <c r="R6" s="29"/>
      <c r="S6" s="29"/>
    </row>
    <row r="7" spans="1:19" s="21" customFormat="1" x14ac:dyDescent="0.2">
      <c r="A7" s="20">
        <v>6</v>
      </c>
      <c r="B7" s="89" t="s">
        <v>34</v>
      </c>
      <c r="C7" s="90" t="s">
        <v>31</v>
      </c>
      <c r="D7" s="22">
        <v>11.35</v>
      </c>
      <c r="E7" s="23">
        <f>RANK(D7,D$7:D$13)</f>
        <v>4</v>
      </c>
      <c r="F7" s="22">
        <v>11.15</v>
      </c>
      <c r="G7" s="23">
        <f>RANK(F7,F$7:F$13)</f>
        <v>4</v>
      </c>
      <c r="H7" s="22">
        <f t="shared" ref="H7:H12" si="0">D7+F7</f>
        <v>22.5</v>
      </c>
      <c r="I7" s="23">
        <f>RANK(H7,H$7:H$13)</f>
        <v>4</v>
      </c>
      <c r="K7" s="37" t="s">
        <v>187</v>
      </c>
      <c r="L7" s="38" cm="1">
        <f t="array" ref="L7">SUM(LARGE(H$7:H$10,{1,2,3}))</f>
        <v>69.5</v>
      </c>
      <c r="M7" s="22"/>
      <c r="N7" s="23">
        <f>RANK(L7,L$7:L$26)</f>
        <v>1</v>
      </c>
      <c r="P7" s="31"/>
      <c r="Q7" s="31"/>
      <c r="R7" s="31"/>
      <c r="S7" s="31"/>
    </row>
    <row r="8" spans="1:19" s="21" customFormat="1" x14ac:dyDescent="0.2">
      <c r="A8" s="20">
        <v>7</v>
      </c>
      <c r="B8" s="89" t="s">
        <v>35</v>
      </c>
      <c r="C8" s="90" t="s">
        <v>31</v>
      </c>
      <c r="D8" s="22">
        <v>11.7</v>
      </c>
      <c r="E8" s="23">
        <f t="shared" ref="E8:E12" si="1">RANK(D8,D$7:D$13)</f>
        <v>3</v>
      </c>
      <c r="F8" s="22">
        <v>11.4</v>
      </c>
      <c r="G8" s="23">
        <f t="shared" ref="G8:G12" si="2">RANK(F8,F$7:F$13)</f>
        <v>1</v>
      </c>
      <c r="H8" s="22">
        <f t="shared" si="0"/>
        <v>23.1</v>
      </c>
      <c r="I8" s="23">
        <f t="shared" ref="I8:I12" si="3">RANK(H8,H$7:H$13)</f>
        <v>3</v>
      </c>
      <c r="L8" s="31"/>
      <c r="M8" s="31"/>
      <c r="N8" s="31"/>
      <c r="O8" s="31"/>
    </row>
    <row r="9" spans="1:19" s="21" customFormat="1" x14ac:dyDescent="0.2">
      <c r="A9" s="20">
        <v>8</v>
      </c>
      <c r="B9" s="89" t="s">
        <v>36</v>
      </c>
      <c r="C9" s="90" t="s">
        <v>31</v>
      </c>
      <c r="D9" s="22">
        <v>11.85</v>
      </c>
      <c r="E9" s="23">
        <f t="shared" si="1"/>
        <v>1</v>
      </c>
      <c r="F9" s="22">
        <v>11.4</v>
      </c>
      <c r="G9" s="23">
        <f t="shared" si="2"/>
        <v>1</v>
      </c>
      <c r="H9" s="22">
        <f t="shared" si="0"/>
        <v>23.25</v>
      </c>
      <c r="I9" s="23">
        <f t="shared" si="3"/>
        <v>1</v>
      </c>
      <c r="K9" s="23"/>
      <c r="L9" s="22"/>
      <c r="M9" s="22"/>
      <c r="N9" s="23"/>
      <c r="P9" s="32"/>
      <c r="Q9" s="31"/>
      <c r="R9" s="32"/>
      <c r="S9" s="32"/>
    </row>
    <row r="10" spans="1:19" s="21" customFormat="1" x14ac:dyDescent="0.2">
      <c r="A10" s="20">
        <v>9</v>
      </c>
      <c r="B10" s="89" t="s">
        <v>37</v>
      </c>
      <c r="C10" s="90" t="s">
        <v>31</v>
      </c>
      <c r="D10" s="22">
        <v>11.75</v>
      </c>
      <c r="E10" s="23">
        <f t="shared" si="1"/>
        <v>2</v>
      </c>
      <c r="F10" s="22">
        <v>11.4</v>
      </c>
      <c r="G10" s="23">
        <f t="shared" si="2"/>
        <v>1</v>
      </c>
      <c r="H10" s="22">
        <f t="shared" si="0"/>
        <v>23.15</v>
      </c>
      <c r="I10" s="23">
        <f t="shared" si="3"/>
        <v>2</v>
      </c>
      <c r="K10" s="23"/>
      <c r="L10" s="22"/>
      <c r="M10" s="22"/>
      <c r="N10" s="23"/>
    </row>
    <row r="11" spans="1:19" s="24" customFormat="1" ht="15" x14ac:dyDescent="0.2">
      <c r="A11" s="68">
        <v>10</v>
      </c>
      <c r="B11" s="24" t="s">
        <v>73</v>
      </c>
      <c r="C11" s="197" t="s">
        <v>71</v>
      </c>
      <c r="D11" s="28">
        <v>0</v>
      </c>
      <c r="E11" s="27">
        <f t="shared" si="1"/>
        <v>6</v>
      </c>
      <c r="F11" s="28">
        <v>0</v>
      </c>
      <c r="G11" s="27">
        <f t="shared" si="2"/>
        <v>6</v>
      </c>
      <c r="H11" s="28">
        <f t="shared" si="0"/>
        <v>0</v>
      </c>
      <c r="I11" s="27">
        <f t="shared" si="3"/>
        <v>6</v>
      </c>
      <c r="K11" s="27"/>
      <c r="L11" s="28"/>
      <c r="M11" s="28"/>
    </row>
    <row r="12" spans="1:19" ht="15" x14ac:dyDescent="0.2">
      <c r="A12" s="20">
        <v>11</v>
      </c>
      <c r="B12" s="12" t="s">
        <v>74</v>
      </c>
      <c r="C12" s="25" t="s">
        <v>75</v>
      </c>
      <c r="D12" s="22">
        <v>9.9499999999999993</v>
      </c>
      <c r="E12" s="23">
        <f t="shared" si="1"/>
        <v>5</v>
      </c>
      <c r="F12" s="22">
        <v>9.8000000000000007</v>
      </c>
      <c r="G12" s="23">
        <f t="shared" si="2"/>
        <v>5</v>
      </c>
      <c r="H12" s="22">
        <f t="shared" si="0"/>
        <v>19.75</v>
      </c>
      <c r="I12" s="23">
        <f t="shared" si="3"/>
        <v>5</v>
      </c>
      <c r="K12" s="228"/>
      <c r="L12" s="228"/>
      <c r="M12" s="228"/>
      <c r="N12" s="18"/>
    </row>
    <row r="13" spans="1:19" x14ac:dyDescent="0.2">
      <c r="A13" s="20"/>
      <c r="C13" s="25"/>
      <c r="D13" s="22"/>
      <c r="E13" s="23"/>
      <c r="F13" s="22"/>
      <c r="G13" s="23"/>
      <c r="H13" s="22"/>
      <c r="I13" s="23"/>
      <c r="K13" s="23"/>
      <c r="L13" s="22"/>
      <c r="M13" s="22"/>
      <c r="N13" s="23"/>
    </row>
    <row r="14" spans="1:19" x14ac:dyDescent="0.2">
      <c r="C14" s="25"/>
      <c r="D14" s="22"/>
      <c r="E14" s="23"/>
      <c r="F14" s="22"/>
      <c r="G14" s="23"/>
      <c r="H14" s="22"/>
      <c r="I14" s="23"/>
      <c r="K14" s="23"/>
      <c r="L14" s="22"/>
      <c r="M14" s="22"/>
      <c r="N14" s="23"/>
    </row>
    <row r="15" spans="1:19" x14ac:dyDescent="0.2">
      <c r="A15" s="20"/>
      <c r="C15" s="25"/>
      <c r="D15" s="22"/>
      <c r="E15" s="23"/>
      <c r="F15" s="22"/>
      <c r="G15" s="23"/>
      <c r="H15" s="22"/>
      <c r="I15" s="23"/>
      <c r="K15" s="23"/>
      <c r="L15" s="22"/>
      <c r="M15" s="22"/>
      <c r="N15" s="23"/>
    </row>
    <row r="16" spans="1:19" x14ac:dyDescent="0.2">
      <c r="A16" s="20"/>
      <c r="C16" s="25"/>
      <c r="D16" s="22"/>
      <c r="E16" s="23"/>
      <c r="F16" s="22"/>
      <c r="G16" s="23"/>
      <c r="H16" s="22"/>
      <c r="I16" s="23"/>
      <c r="K16" s="23"/>
      <c r="L16" s="22"/>
      <c r="M16" s="22"/>
      <c r="N16" s="23"/>
    </row>
    <row r="17" spans="1:14" x14ac:dyDescent="0.2">
      <c r="A17" s="20"/>
      <c r="C17" s="25"/>
      <c r="D17" s="22"/>
      <c r="E17" s="23"/>
      <c r="F17" s="22"/>
      <c r="G17" s="23"/>
      <c r="H17" s="22"/>
      <c r="I17" s="23"/>
      <c r="K17" s="23"/>
      <c r="L17" s="22"/>
      <c r="M17" s="22"/>
      <c r="N17" s="23"/>
    </row>
    <row r="18" spans="1:14" x14ac:dyDescent="0.2">
      <c r="A18" s="20"/>
      <c r="C18" s="25"/>
      <c r="D18" s="22"/>
      <c r="E18" s="23"/>
      <c r="F18" s="22"/>
      <c r="G18" s="23"/>
      <c r="H18" s="22"/>
      <c r="I18" s="23"/>
      <c r="K18" s="23"/>
      <c r="L18" s="22"/>
      <c r="M18" s="22"/>
      <c r="N18" s="23"/>
    </row>
    <row r="19" spans="1:14" x14ac:dyDescent="0.2">
      <c r="A19" s="20"/>
      <c r="D19" s="22"/>
      <c r="E19" s="23"/>
      <c r="F19" s="22"/>
      <c r="G19" s="23"/>
      <c r="H19" s="22"/>
      <c r="I19" s="23"/>
      <c r="K19" s="23"/>
      <c r="L19" s="22"/>
      <c r="M19" s="22"/>
      <c r="N19" s="23"/>
    </row>
    <row r="20" spans="1:14" x14ac:dyDescent="0.2">
      <c r="A20" s="20"/>
      <c r="D20" s="22"/>
      <c r="E20" s="23"/>
      <c r="F20" s="22"/>
      <c r="G20" s="23"/>
      <c r="H20" s="22"/>
      <c r="I20" s="23"/>
      <c r="K20" s="23"/>
      <c r="L20" s="22"/>
      <c r="M20" s="22"/>
      <c r="N20" s="23"/>
    </row>
  </sheetData>
  <sheetProtection selectLockedCells="1" selectUnlockedCells="1"/>
  <mergeCells count="5">
    <mergeCell ref="K12:M12"/>
    <mergeCell ref="A1:N1"/>
    <mergeCell ref="A2:N2"/>
    <mergeCell ref="A4:N4"/>
    <mergeCell ref="K6:M6"/>
  </mergeCells>
  <conditionalFormatting sqref="D7:D13">
    <cfRule type="expression" dxfId="176" priority="7" stopIfTrue="1">
      <formula>E7=3</formula>
    </cfRule>
    <cfRule type="expression" dxfId="175" priority="8" stopIfTrue="1">
      <formula>E7=2</formula>
    </cfRule>
    <cfRule type="expression" dxfId="174" priority="9" stopIfTrue="1">
      <formula>E7=1</formula>
    </cfRule>
  </conditionalFormatting>
  <conditionalFormatting sqref="F7:F13">
    <cfRule type="expression" dxfId="173" priority="4" stopIfTrue="1">
      <formula>G7=3</formula>
    </cfRule>
    <cfRule type="expression" dxfId="172" priority="5" stopIfTrue="1">
      <formula>G7=2</formula>
    </cfRule>
    <cfRule type="expression" dxfId="171" priority="6" stopIfTrue="1">
      <formula>G7=1</formula>
    </cfRule>
  </conditionalFormatting>
  <conditionalFormatting sqref="H7:H13">
    <cfRule type="expression" dxfId="170" priority="1" stopIfTrue="1">
      <formula>I7=3</formula>
    </cfRule>
    <cfRule type="expression" dxfId="169" priority="2" stopIfTrue="1">
      <formula>I7=2</formula>
    </cfRule>
    <cfRule type="expression" dxfId="168" priority="3" stopIfTrue="1">
      <formula>I7=1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  <ignoredErrors>
    <ignoredError sqref="H10: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23"/>
  <sheetViews>
    <sheetView topLeftCell="B1" zoomScale="183" zoomScaleNormal="100" workbookViewId="0">
      <selection activeCell="G9" sqref="G9"/>
    </sheetView>
  </sheetViews>
  <sheetFormatPr baseColWidth="10" defaultColWidth="9" defaultRowHeight="14" x14ac:dyDescent="0.2"/>
  <cols>
    <col min="1" max="1" width="5.1640625" style="20" bestFit="1" customWidth="1"/>
    <col min="2" max="2" width="22.33203125" style="21" customWidth="1"/>
    <col min="3" max="3" width="15.6640625" style="33" customWidth="1"/>
    <col min="4" max="4" width="9.33203125" style="21" customWidth="1"/>
    <col min="5" max="5" width="4.6640625" style="34" customWidth="1"/>
    <col min="6" max="6" width="9.33203125" style="21" customWidth="1"/>
    <col min="7" max="7" width="4.6640625" style="21" customWidth="1"/>
    <col min="8" max="8" width="10.83203125" style="21" customWidth="1"/>
    <col min="9" max="9" width="4.6640625" style="21" customWidth="1"/>
    <col min="10" max="10" width="1.6640625" style="21" customWidth="1"/>
    <col min="11" max="11" width="15.5" style="33" bestFit="1" customWidth="1"/>
    <col min="12" max="12" width="14.1640625" style="21" customWidth="1"/>
    <col min="13" max="13" width="4.6640625" style="21" customWidth="1"/>
    <col min="14" max="16384" width="9" style="21"/>
  </cols>
  <sheetData>
    <row r="1" spans="1:14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4" s="9" customFormat="1" ht="23" x14ac:dyDescent="0.2">
      <c r="A2" s="230" t="s">
        <v>12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9.75" customHeight="1" x14ac:dyDescent="0.2">
      <c r="A3" s="33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ht="12.75" customHeight="1" x14ac:dyDescent="0.2">
      <c r="A5" s="33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K6" s="231" t="s">
        <v>13</v>
      </c>
      <c r="L6" s="231"/>
      <c r="M6" s="18" t="s">
        <v>6</v>
      </c>
    </row>
    <row r="7" spans="1:14" x14ac:dyDescent="0.2">
      <c r="A7" s="20">
        <f>'U8 Inter'!A12+1</f>
        <v>12</v>
      </c>
      <c r="B7" s="123" t="s">
        <v>77</v>
      </c>
      <c r="C7" s="124" t="s">
        <v>75</v>
      </c>
      <c r="D7" s="22">
        <v>12.3</v>
      </c>
      <c r="E7" s="23">
        <f t="shared" ref="E7:E12" si="0">RANK(D7,D$7:D$12)</f>
        <v>4</v>
      </c>
      <c r="F7" s="22">
        <v>10.7</v>
      </c>
      <c r="G7" s="23">
        <f t="shared" ref="G7:G12" si="1">RANK(F7,F$7:F$12)</f>
        <v>5</v>
      </c>
      <c r="H7" s="22">
        <f>D7+F7</f>
        <v>23</v>
      </c>
      <c r="I7" s="23">
        <f t="shared" ref="I7:I12" si="2">RANK(H7,H$7:H$12)</f>
        <v>5</v>
      </c>
      <c r="K7" s="125" t="s">
        <v>75</v>
      </c>
      <c r="L7" s="126" cm="1">
        <f t="array" ref="L7">SUM(LARGE(H$7:H$9,{1,2,3}))</f>
        <v>70.150000000000006</v>
      </c>
      <c r="M7" s="23">
        <f>RANK(L7,L$7:L$25)</f>
        <v>1</v>
      </c>
    </row>
    <row r="8" spans="1:14" x14ac:dyDescent="0.2">
      <c r="A8" s="20">
        <v>13</v>
      </c>
      <c r="B8" s="123" t="s">
        <v>78</v>
      </c>
      <c r="C8" s="124" t="s">
        <v>75</v>
      </c>
      <c r="D8" s="22">
        <v>12.3</v>
      </c>
      <c r="E8" s="23">
        <f t="shared" si="0"/>
        <v>4</v>
      </c>
      <c r="F8" s="22">
        <v>10.95</v>
      </c>
      <c r="G8" s="23">
        <f t="shared" si="1"/>
        <v>2</v>
      </c>
      <c r="H8" s="22">
        <f t="shared" ref="H8:H12" si="3">D8+F8</f>
        <v>23.25</v>
      </c>
      <c r="I8" s="23">
        <f t="shared" si="2"/>
        <v>4</v>
      </c>
      <c r="K8" s="134"/>
      <c r="L8" s="127"/>
    </row>
    <row r="9" spans="1:14" x14ac:dyDescent="0.2">
      <c r="A9" s="20">
        <v>14</v>
      </c>
      <c r="B9" s="123" t="s">
        <v>79</v>
      </c>
      <c r="C9" s="124" t="s">
        <v>75</v>
      </c>
      <c r="D9" s="22">
        <v>12.6</v>
      </c>
      <c r="E9" s="23">
        <f t="shared" si="0"/>
        <v>3</v>
      </c>
      <c r="F9" s="22">
        <v>11.3</v>
      </c>
      <c r="G9" s="23">
        <f t="shared" si="1"/>
        <v>1</v>
      </c>
      <c r="H9" s="22">
        <f t="shared" si="3"/>
        <v>23.9</v>
      </c>
      <c r="I9" s="23">
        <f t="shared" si="2"/>
        <v>1</v>
      </c>
      <c r="K9" s="135"/>
      <c r="L9" s="22"/>
    </row>
    <row r="10" spans="1:14" x14ac:dyDescent="0.2">
      <c r="A10" s="20">
        <v>15</v>
      </c>
      <c r="B10" s="21" t="s">
        <v>80</v>
      </c>
      <c r="C10" s="33" t="s">
        <v>81</v>
      </c>
      <c r="D10" s="22">
        <v>12.2</v>
      </c>
      <c r="E10" s="23">
        <f t="shared" si="0"/>
        <v>6</v>
      </c>
      <c r="F10" s="22">
        <v>10.5</v>
      </c>
      <c r="G10" s="23">
        <f t="shared" si="1"/>
        <v>6</v>
      </c>
      <c r="H10" s="22">
        <f t="shared" si="3"/>
        <v>22.7</v>
      </c>
      <c r="I10" s="23">
        <f t="shared" si="2"/>
        <v>6</v>
      </c>
    </row>
    <row r="11" spans="1:14" x14ac:dyDescent="0.2">
      <c r="A11" s="20">
        <v>16</v>
      </c>
      <c r="B11" s="21" t="s">
        <v>82</v>
      </c>
      <c r="C11" s="33" t="s">
        <v>81</v>
      </c>
      <c r="D11" s="22">
        <v>12.65</v>
      </c>
      <c r="E11" s="23">
        <f t="shared" si="0"/>
        <v>2</v>
      </c>
      <c r="F11" s="22">
        <v>10.95</v>
      </c>
      <c r="G11" s="23">
        <f t="shared" si="1"/>
        <v>2</v>
      </c>
      <c r="H11" s="22">
        <f t="shared" si="3"/>
        <v>23.6</v>
      </c>
      <c r="I11" s="23">
        <f t="shared" si="2"/>
        <v>3</v>
      </c>
    </row>
    <row r="12" spans="1:14" s="36" customFormat="1" x14ac:dyDescent="0.2">
      <c r="A12" s="61">
        <v>18</v>
      </c>
      <c r="B12" s="32" t="s">
        <v>84</v>
      </c>
      <c r="C12" s="32" t="s">
        <v>85</v>
      </c>
      <c r="D12" s="52">
        <v>12.95</v>
      </c>
      <c r="E12" s="51">
        <f t="shared" si="0"/>
        <v>1</v>
      </c>
      <c r="F12" s="52">
        <v>10.95</v>
      </c>
      <c r="G12" s="51">
        <f t="shared" si="1"/>
        <v>2</v>
      </c>
      <c r="H12" s="52">
        <f t="shared" si="3"/>
        <v>23.9</v>
      </c>
      <c r="I12" s="51">
        <f t="shared" si="2"/>
        <v>1</v>
      </c>
      <c r="K12" s="193"/>
    </row>
    <row r="13" spans="1:14" x14ac:dyDescent="0.2">
      <c r="B13" s="31"/>
      <c r="C13" s="31"/>
    </row>
    <row r="14" spans="1:14" ht="25" customHeight="1" x14ac:dyDescent="0.2">
      <c r="B14" s="31"/>
      <c r="C14" s="31"/>
    </row>
    <row r="15" spans="1:14" x14ac:dyDescent="0.2">
      <c r="B15" s="31"/>
      <c r="C15" s="31"/>
    </row>
    <row r="16" spans="1:14" x14ac:dyDescent="0.2">
      <c r="B16" s="35"/>
      <c r="C16" s="35"/>
      <c r="F16" s="21" t="s">
        <v>14</v>
      </c>
    </row>
    <row r="17" spans="2:5" x14ac:dyDescent="0.2">
      <c r="B17" s="35"/>
      <c r="C17" s="35"/>
      <c r="D17" s="31"/>
      <c r="E17" s="31"/>
    </row>
    <row r="18" spans="2:5" x14ac:dyDescent="0.2">
      <c r="B18" s="35"/>
      <c r="C18" s="35"/>
      <c r="D18" s="31"/>
      <c r="E18" s="31"/>
    </row>
    <row r="19" spans="2:5" x14ac:dyDescent="0.2">
      <c r="D19" s="31"/>
      <c r="E19" s="31"/>
    </row>
    <row r="20" spans="2:5" x14ac:dyDescent="0.2">
      <c r="D20" s="31"/>
      <c r="E20" s="31"/>
    </row>
    <row r="21" spans="2:5" x14ac:dyDescent="0.2">
      <c r="D21" s="35"/>
      <c r="E21" s="35"/>
    </row>
    <row r="22" spans="2:5" x14ac:dyDescent="0.2">
      <c r="D22" s="35" t="s">
        <v>14</v>
      </c>
      <c r="E22" s="35"/>
    </row>
    <row r="23" spans="2:5" x14ac:dyDescent="0.2">
      <c r="D23" s="35"/>
      <c r="E23" s="35"/>
    </row>
  </sheetData>
  <sheetProtection selectLockedCells="1" selectUnlockedCells="1"/>
  <mergeCells count="4">
    <mergeCell ref="A1:M1"/>
    <mergeCell ref="A2:M2"/>
    <mergeCell ref="K6:L6"/>
    <mergeCell ref="A4:N4"/>
  </mergeCells>
  <conditionalFormatting sqref="D7:D12 F7:F12 H7:H12">
    <cfRule type="expression" dxfId="167" priority="7" stopIfTrue="1">
      <formula>E7=3</formula>
    </cfRule>
    <cfRule type="expression" dxfId="166" priority="8" stopIfTrue="1">
      <formula>E7=2</formula>
    </cfRule>
    <cfRule type="expression" dxfId="165" priority="9" stopIfTrue="1">
      <formula>E7=1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5757-B6D1-44DE-9D93-3CDBBB677E97}">
  <sheetPr>
    <tabColor rgb="FF00B0F0"/>
    <pageSetUpPr fitToPage="1"/>
  </sheetPr>
  <dimension ref="A1:N14"/>
  <sheetViews>
    <sheetView topLeftCell="A6" zoomScale="187" workbookViewId="0">
      <selection activeCell="K8" sqref="K8"/>
    </sheetView>
  </sheetViews>
  <sheetFormatPr baseColWidth="10" defaultColWidth="8.83203125" defaultRowHeight="15" x14ac:dyDescent="0.2"/>
  <cols>
    <col min="1" max="1" width="4" style="139" bestFit="1" customWidth="1"/>
    <col min="2" max="2" width="13.5" bestFit="1" customWidth="1"/>
    <col min="3" max="3" width="7.83203125" bestFit="1" customWidth="1"/>
    <col min="4" max="4" width="5" bestFit="1" customWidth="1"/>
    <col min="5" max="5" width="3.1640625" bestFit="1" customWidth="1"/>
    <col min="6" max="6" width="5.1640625" bestFit="1" customWidth="1"/>
    <col min="7" max="7" width="3.1640625" bestFit="1" customWidth="1"/>
    <col min="8" max="8" width="4.83203125" bestFit="1" customWidth="1"/>
    <col min="9" max="9" width="3.1640625" bestFit="1" customWidth="1"/>
    <col min="10" max="10" width="2.5" customWidth="1"/>
    <col min="11" max="11" width="15.6640625" bestFit="1" customWidth="1"/>
    <col min="12" max="13" width="6.33203125" bestFit="1" customWidth="1"/>
  </cols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4" ht="23" x14ac:dyDescent="0.2">
      <c r="A2" s="230" t="s">
        <v>12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x14ac:dyDescent="0.2">
      <c r="A3" s="20"/>
      <c r="B3" s="21"/>
      <c r="C3" s="33"/>
      <c r="D3" s="21"/>
      <c r="E3" s="34"/>
      <c r="F3" s="21"/>
      <c r="G3" s="21"/>
      <c r="H3" s="21"/>
      <c r="I3" s="21"/>
      <c r="J3" s="21"/>
      <c r="K3" s="21"/>
      <c r="L3" s="21"/>
      <c r="M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20"/>
      <c r="B5" s="21"/>
      <c r="C5" s="33"/>
      <c r="D5" s="21"/>
      <c r="E5" s="34"/>
      <c r="F5" s="21"/>
      <c r="G5" s="21"/>
      <c r="H5" s="21"/>
      <c r="I5" s="21"/>
      <c r="J5" s="21"/>
      <c r="K5" s="21"/>
      <c r="L5" s="21"/>
      <c r="M5" s="21"/>
    </row>
    <row r="6" spans="1:14" ht="26.25" customHeight="1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21"/>
      <c r="K6" s="231" t="s">
        <v>13</v>
      </c>
      <c r="L6" s="231"/>
      <c r="M6" s="18" t="s">
        <v>6</v>
      </c>
    </row>
    <row r="7" spans="1:14" s="128" customFormat="1" x14ac:dyDescent="0.2">
      <c r="A7" s="20">
        <v>19</v>
      </c>
      <c r="B7" s="129" t="s">
        <v>86</v>
      </c>
      <c r="C7" s="130" t="s">
        <v>87</v>
      </c>
      <c r="D7" s="22">
        <v>11.85</v>
      </c>
      <c r="E7" s="23">
        <f t="shared" ref="E7:E13" si="0">RANK(D7,D$7:D$13)</f>
        <v>1</v>
      </c>
      <c r="F7" s="22">
        <v>10.75</v>
      </c>
      <c r="G7" s="23">
        <f t="shared" ref="G7:G13" si="1">RANK(F7,F$7:F$13)</f>
        <v>7</v>
      </c>
      <c r="H7" s="22">
        <f>D7+F7</f>
        <v>22.6</v>
      </c>
      <c r="I7" s="23">
        <f t="shared" ref="I7:I13" si="2">RANK(H7,H$7:H$13)</f>
        <v>5</v>
      </c>
      <c r="J7" s="21"/>
      <c r="K7" s="39" t="s">
        <v>189</v>
      </c>
      <c r="L7" s="137" cm="1">
        <f t="array" ref="L7">SUM(LARGE(H$7:H$10,{1,2,3}))</f>
        <v>68.7</v>
      </c>
      <c r="M7" s="23">
        <f>RANK(L7,L$7:L$13)</f>
        <v>2</v>
      </c>
    </row>
    <row r="8" spans="1:14" s="128" customFormat="1" ht="14" x14ac:dyDescent="0.2">
      <c r="A8" s="138">
        <v>20</v>
      </c>
      <c r="B8" s="131" t="s">
        <v>182</v>
      </c>
      <c r="C8" s="131" t="s">
        <v>87</v>
      </c>
      <c r="D8" s="22">
        <v>10.95</v>
      </c>
      <c r="E8" s="23">
        <f t="shared" si="0"/>
        <v>4</v>
      </c>
      <c r="F8" s="22">
        <v>11.6</v>
      </c>
      <c r="G8" s="23">
        <f t="shared" si="1"/>
        <v>6</v>
      </c>
      <c r="H8" s="22">
        <f t="shared" ref="H8:H13" si="3">D8+F8</f>
        <v>22.549999999999997</v>
      </c>
      <c r="I8" s="23">
        <f t="shared" si="2"/>
        <v>6</v>
      </c>
      <c r="J8" s="21"/>
      <c r="K8" s="133" t="s">
        <v>75</v>
      </c>
      <c r="L8" s="136" cm="1">
        <f t="array" ref="L8">SUM(LARGE(H$11:H$13,{1,2,3}))</f>
        <v>70.25</v>
      </c>
      <c r="M8" s="23">
        <f>RANK(L8,L$7:L$13)</f>
        <v>1</v>
      </c>
    </row>
    <row r="9" spans="1:14" s="128" customFormat="1" ht="14" x14ac:dyDescent="0.2">
      <c r="A9" s="138">
        <v>21</v>
      </c>
      <c r="B9" s="131" t="s">
        <v>88</v>
      </c>
      <c r="C9" s="131" t="s">
        <v>87</v>
      </c>
      <c r="D9" s="22">
        <v>10.1</v>
      </c>
      <c r="E9" s="23">
        <f t="shared" si="0"/>
        <v>7</v>
      </c>
      <c r="F9" s="22">
        <v>12.3</v>
      </c>
      <c r="G9" s="23">
        <f t="shared" si="1"/>
        <v>4</v>
      </c>
      <c r="H9" s="22">
        <f t="shared" si="3"/>
        <v>22.4</v>
      </c>
      <c r="I9" s="23">
        <f t="shared" si="2"/>
        <v>7</v>
      </c>
      <c r="J9" s="21"/>
    </row>
    <row r="10" spans="1:14" s="128" customFormat="1" ht="14" x14ac:dyDescent="0.2">
      <c r="A10" s="138">
        <v>139</v>
      </c>
      <c r="B10" s="131" t="s">
        <v>181</v>
      </c>
      <c r="C10" s="131" t="s">
        <v>87</v>
      </c>
      <c r="D10" s="22">
        <v>10.65</v>
      </c>
      <c r="E10" s="23">
        <f t="shared" si="0"/>
        <v>5</v>
      </c>
      <c r="F10" s="22">
        <v>12.9</v>
      </c>
      <c r="G10" s="23">
        <f t="shared" si="1"/>
        <v>1</v>
      </c>
      <c r="H10" s="22">
        <f t="shared" ref="H10" si="4">D10+F10</f>
        <v>23.55</v>
      </c>
      <c r="I10" s="23">
        <f t="shared" si="2"/>
        <v>2</v>
      </c>
      <c r="J10" s="21"/>
    </row>
    <row r="11" spans="1:14" s="128" customFormat="1" ht="14" x14ac:dyDescent="0.2">
      <c r="A11" s="138">
        <v>22</v>
      </c>
      <c r="B11" s="132" t="s">
        <v>89</v>
      </c>
      <c r="C11" s="132" t="s">
        <v>75</v>
      </c>
      <c r="D11" s="22">
        <v>10.45</v>
      </c>
      <c r="E11" s="23">
        <f t="shared" si="0"/>
        <v>6</v>
      </c>
      <c r="F11" s="22">
        <v>12.5</v>
      </c>
      <c r="G11" s="23">
        <f t="shared" si="1"/>
        <v>3</v>
      </c>
      <c r="H11" s="22">
        <f t="shared" si="3"/>
        <v>22.95</v>
      </c>
      <c r="I11" s="23">
        <f t="shared" si="2"/>
        <v>4</v>
      </c>
      <c r="J11" s="21"/>
    </row>
    <row r="12" spans="1:14" s="128" customFormat="1" ht="14" x14ac:dyDescent="0.2">
      <c r="A12" s="138">
        <v>23</v>
      </c>
      <c r="B12" s="132" t="s">
        <v>90</v>
      </c>
      <c r="C12" s="132" t="s">
        <v>75</v>
      </c>
      <c r="D12" s="22">
        <v>11.1</v>
      </c>
      <c r="E12" s="23">
        <f t="shared" si="0"/>
        <v>2</v>
      </c>
      <c r="F12" s="22">
        <v>12.3</v>
      </c>
      <c r="G12" s="23">
        <f t="shared" si="1"/>
        <v>4</v>
      </c>
      <c r="H12" s="22">
        <f t="shared" si="3"/>
        <v>23.4</v>
      </c>
      <c r="I12" s="23">
        <f t="shared" si="2"/>
        <v>3</v>
      </c>
      <c r="J12" s="21"/>
    </row>
    <row r="13" spans="1:14" s="128" customFormat="1" ht="14" x14ac:dyDescent="0.2">
      <c r="A13" s="138">
        <v>24</v>
      </c>
      <c r="B13" s="132" t="s">
        <v>91</v>
      </c>
      <c r="C13" s="132" t="s">
        <v>75</v>
      </c>
      <c r="D13" s="22">
        <v>11.05</v>
      </c>
      <c r="E13" s="23">
        <f t="shared" si="0"/>
        <v>3</v>
      </c>
      <c r="F13" s="22">
        <v>12.85</v>
      </c>
      <c r="G13" s="23">
        <f t="shared" si="1"/>
        <v>2</v>
      </c>
      <c r="H13" s="22">
        <f t="shared" si="3"/>
        <v>23.9</v>
      </c>
      <c r="I13" s="23">
        <f t="shared" si="2"/>
        <v>1</v>
      </c>
      <c r="J13" s="21"/>
    </row>
    <row r="14" spans="1:14" s="128" customFormat="1" ht="14" x14ac:dyDescent="0.2">
      <c r="A14" s="138"/>
    </row>
  </sheetData>
  <mergeCells count="4">
    <mergeCell ref="A1:M1"/>
    <mergeCell ref="A2:M2"/>
    <mergeCell ref="K6:L6"/>
    <mergeCell ref="A4:N4"/>
  </mergeCells>
  <conditionalFormatting sqref="D7:D13 F7:F13 H7:H13">
    <cfRule type="expression" dxfId="164" priority="7" stopIfTrue="1">
      <formula>E7=3</formula>
    </cfRule>
    <cfRule type="expression" dxfId="163" priority="8" stopIfTrue="1">
      <formula>E7=2</formula>
    </cfRule>
    <cfRule type="expression" dxfId="162" priority="9" stopIfTrue="1">
      <formula>E7=1</formula>
    </cfRule>
  </conditionalFormatting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325D-098D-424E-83AC-633F0473E69C}">
  <sheetPr>
    <tabColor rgb="FF00B0F0"/>
    <pageSetUpPr fitToPage="1"/>
  </sheetPr>
  <dimension ref="A1:N7"/>
  <sheetViews>
    <sheetView zoomScale="134" zoomScaleNormal="10" workbookViewId="0">
      <selection activeCell="V74" sqref="V47:Y74"/>
    </sheetView>
  </sheetViews>
  <sheetFormatPr baseColWidth="10" defaultColWidth="8.83203125" defaultRowHeight="15" x14ac:dyDescent="0.2"/>
  <cols>
    <col min="1" max="1" width="3.83203125" bestFit="1" customWidth="1"/>
    <col min="2" max="2" width="17" bestFit="1" customWidth="1"/>
    <col min="3" max="3" width="7.83203125" bestFit="1" customWidth="1"/>
    <col min="4" max="4" width="5" bestFit="1" customWidth="1"/>
    <col min="5" max="5" width="3.1640625" bestFit="1" customWidth="1"/>
    <col min="6" max="6" width="5.1640625" bestFit="1" customWidth="1"/>
    <col min="7" max="7" width="3.1640625" bestFit="1" customWidth="1"/>
    <col min="8" max="8" width="4.83203125" bestFit="1" customWidth="1"/>
    <col min="9" max="9" width="3.1640625" bestFit="1" customWidth="1"/>
    <col min="13" max="13" width="3.1640625" bestFit="1" customWidth="1"/>
  </cols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3" x14ac:dyDescent="0.2">
      <c r="A2" s="230" t="s">
        <v>62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x14ac:dyDescent="0.2">
      <c r="A7" s="20">
        <v>25</v>
      </c>
      <c r="B7" s="21" t="s">
        <v>76</v>
      </c>
      <c r="C7" s="25" t="s">
        <v>75</v>
      </c>
      <c r="D7" s="22">
        <v>11.65</v>
      </c>
      <c r="E7" s="23">
        <f>RANK(D7,D$7:D$8)</f>
        <v>1</v>
      </c>
      <c r="F7" s="22">
        <v>11.05</v>
      </c>
      <c r="G7" s="23">
        <f>RANK(F7,F$7:F$8)</f>
        <v>1</v>
      </c>
      <c r="H7" s="22">
        <f>D7+F7</f>
        <v>22.700000000000003</v>
      </c>
      <c r="I7" s="23">
        <f>RANK(H7,H$7:H$8)</f>
        <v>1</v>
      </c>
      <c r="J7" s="40"/>
      <c r="K7" s="18"/>
    </row>
  </sheetData>
  <mergeCells count="4">
    <mergeCell ref="A1:N1"/>
    <mergeCell ref="A2:N2"/>
    <mergeCell ref="A4:N4"/>
    <mergeCell ref="K6:L6"/>
  </mergeCells>
  <conditionalFormatting sqref="D7">
    <cfRule type="expression" dxfId="161" priority="7" stopIfTrue="1">
      <formula>E7=3</formula>
    </cfRule>
    <cfRule type="expression" dxfId="160" priority="8" stopIfTrue="1">
      <formula>E7=2</formula>
    </cfRule>
    <cfRule type="expression" dxfId="159" priority="9" stopIfTrue="1">
      <formula>E7=1</formula>
    </cfRule>
  </conditionalFormatting>
  <conditionalFormatting sqref="F7">
    <cfRule type="expression" dxfId="158" priority="4" stopIfTrue="1">
      <formula>G7=3</formula>
    </cfRule>
    <cfRule type="expression" dxfId="157" priority="5" stopIfTrue="1">
      <formula>G7=2</formula>
    </cfRule>
    <cfRule type="expression" dxfId="156" priority="6" stopIfTrue="1">
      <formula>G7=1</formula>
    </cfRule>
  </conditionalFormatting>
  <conditionalFormatting sqref="H7">
    <cfRule type="expression" dxfId="155" priority="1" stopIfTrue="1">
      <formula>I7=3</formula>
    </cfRule>
    <cfRule type="expression" dxfId="154" priority="2" stopIfTrue="1">
      <formula>I7=2</formula>
    </cfRule>
    <cfRule type="expression" dxfId="153" priority="3" stopIfTrue="1">
      <formula>I7=1</formula>
    </cfRule>
  </conditionalFormatting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T19"/>
  <sheetViews>
    <sheetView topLeftCell="A4" zoomScale="150" zoomScaleNormal="100" workbookViewId="0">
      <selection activeCell="D14" sqref="D14"/>
    </sheetView>
  </sheetViews>
  <sheetFormatPr baseColWidth="10" defaultColWidth="9" defaultRowHeight="14" x14ac:dyDescent="0.2"/>
  <cols>
    <col min="1" max="1" width="4" style="20" bestFit="1" customWidth="1"/>
    <col min="2" max="2" width="20.6640625" style="21" bestFit="1" customWidth="1"/>
    <col min="3" max="3" width="18.33203125" style="20" bestFit="1" customWidth="1"/>
    <col min="4" max="4" width="7.6640625" style="21" bestFit="1" customWidth="1"/>
    <col min="5" max="5" width="3.83203125" style="34" bestFit="1" customWidth="1"/>
    <col min="6" max="6" width="7.6640625" style="21" bestFit="1" customWidth="1"/>
    <col min="7" max="7" width="3.83203125" style="21" bestFit="1" customWidth="1"/>
    <col min="8" max="8" width="7.5" style="21" bestFit="1" customWidth="1"/>
    <col min="9" max="9" width="3.83203125" style="21" bestFit="1" customWidth="1"/>
    <col min="10" max="10" width="1.6640625" style="21" customWidth="1"/>
    <col min="11" max="11" width="24.6640625" style="23" bestFit="1" customWidth="1"/>
    <col min="12" max="12" width="7.83203125" style="21" customWidth="1"/>
    <col min="13" max="13" width="4.6640625" style="21" customWidth="1"/>
    <col min="14" max="16" width="9" style="21"/>
    <col min="17" max="17" width="26.1640625" style="21" bestFit="1" customWidth="1"/>
    <col min="18" max="18" width="9" style="21"/>
    <col min="19" max="19" width="11.33203125" style="21" bestFit="1" customWidth="1"/>
    <col min="20" max="16384" width="9" style="21"/>
  </cols>
  <sheetData>
    <row r="1" spans="1:20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0" s="9" customFormat="1" ht="23" x14ac:dyDescent="0.2">
      <c r="A2" s="230" t="s">
        <v>15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20" x14ac:dyDescent="0.2">
      <c r="A3" s="33"/>
    </row>
    <row r="4" spans="1:20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20" x14ac:dyDescent="0.2">
      <c r="A5" s="33"/>
    </row>
    <row r="6" spans="1:20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K6" s="228" t="s">
        <v>9</v>
      </c>
      <c r="L6" s="228"/>
      <c r="Q6" s="31"/>
      <c r="R6" s="31"/>
      <c r="S6" s="31"/>
      <c r="T6" s="31"/>
    </row>
    <row r="7" spans="1:20" ht="15" x14ac:dyDescent="0.2">
      <c r="A7" s="20">
        <v>26</v>
      </c>
      <c r="B7" s="91" t="s">
        <v>38</v>
      </c>
      <c r="C7" s="92" t="s">
        <v>39</v>
      </c>
      <c r="D7" s="22">
        <v>11.95</v>
      </c>
      <c r="E7" s="23">
        <f>RANK(D7,D$7:D$14)</f>
        <v>2</v>
      </c>
      <c r="F7" s="22">
        <v>11</v>
      </c>
      <c r="G7" s="23">
        <f>RANK(F7,F$7:F$14)</f>
        <v>1</v>
      </c>
      <c r="H7" s="22">
        <f>D7+F7</f>
        <v>22.95</v>
      </c>
      <c r="I7" s="23">
        <f>RANK(H7,H$7:H$14)</f>
        <v>1</v>
      </c>
      <c r="K7" s="93" t="s">
        <v>184</v>
      </c>
      <c r="L7" s="94" cm="1">
        <f t="array" ref="L7">SUM(LARGE(H$7:H$11,{1,2,3}))</f>
        <v>67.599999999999994</v>
      </c>
      <c r="M7" s="23">
        <f>RANK(L7,L$7:L$26)</f>
        <v>1</v>
      </c>
      <c r="Q7" s="31"/>
      <c r="R7" s="31"/>
      <c r="S7" s="31"/>
      <c r="T7" s="31"/>
    </row>
    <row r="8" spans="1:20" ht="15" x14ac:dyDescent="0.2">
      <c r="A8" s="20">
        <v>27</v>
      </c>
      <c r="B8" s="91" t="s">
        <v>40</v>
      </c>
      <c r="C8" s="92" t="s">
        <v>39</v>
      </c>
      <c r="D8" s="22">
        <v>11.4</v>
      </c>
      <c r="E8" s="23">
        <f t="shared" ref="E8:E14" si="0">RANK(D8,D$7:D$14)</f>
        <v>5</v>
      </c>
      <c r="F8" s="22">
        <v>11</v>
      </c>
      <c r="G8" s="23">
        <f t="shared" ref="G8:G14" si="1">RANK(F8,F$7:F$14)</f>
        <v>1</v>
      </c>
      <c r="H8" s="22">
        <f t="shared" ref="H8:H14" si="2">D8+F8</f>
        <v>22.4</v>
      </c>
      <c r="I8" s="23">
        <f t="shared" ref="I8:I14" si="3">RANK(H8,H$7:H$14)</f>
        <v>2</v>
      </c>
      <c r="K8" s="176" t="s">
        <v>71</v>
      </c>
      <c r="L8" s="177" cm="1">
        <f t="array" ref="L8">SUM(LARGE(H$12:H$14,{1,2,3}))</f>
        <v>43.25</v>
      </c>
      <c r="M8" s="23">
        <f>RANK(L8,L$7:L$26)</f>
        <v>2</v>
      </c>
      <c r="Q8" s="31"/>
      <c r="R8" s="31"/>
      <c r="S8" s="31"/>
      <c r="T8" s="31"/>
    </row>
    <row r="9" spans="1:20" s="24" customFormat="1" ht="15" x14ac:dyDescent="0.2">
      <c r="A9" s="68">
        <v>28</v>
      </c>
      <c r="B9" s="198" t="s">
        <v>41</v>
      </c>
      <c r="C9" s="199" t="s">
        <v>39</v>
      </c>
      <c r="D9" s="28">
        <v>0</v>
      </c>
      <c r="E9" s="27">
        <f t="shared" si="0"/>
        <v>7</v>
      </c>
      <c r="F9" s="28">
        <v>0</v>
      </c>
      <c r="G9" s="27">
        <f t="shared" si="1"/>
        <v>7</v>
      </c>
      <c r="H9" s="28">
        <f t="shared" si="2"/>
        <v>0</v>
      </c>
      <c r="I9" s="27">
        <f t="shared" si="3"/>
        <v>7</v>
      </c>
      <c r="K9" s="27"/>
      <c r="L9" s="28"/>
      <c r="M9" s="27"/>
      <c r="Q9" s="196"/>
      <c r="R9" s="196"/>
      <c r="S9" s="196"/>
      <c r="T9" s="196"/>
    </row>
    <row r="10" spans="1:20" ht="15" x14ac:dyDescent="0.2">
      <c r="A10" s="20">
        <v>29</v>
      </c>
      <c r="B10" s="91" t="s">
        <v>42</v>
      </c>
      <c r="C10" s="92" t="s">
        <v>39</v>
      </c>
      <c r="D10" s="22">
        <v>12.2</v>
      </c>
      <c r="E10" s="23">
        <f t="shared" si="0"/>
        <v>1</v>
      </c>
      <c r="F10" s="22">
        <v>9.5500000000000007</v>
      </c>
      <c r="G10" s="23">
        <f t="shared" si="1"/>
        <v>6</v>
      </c>
      <c r="H10" s="22">
        <f t="shared" si="2"/>
        <v>21.75</v>
      </c>
      <c r="I10" s="23">
        <f t="shared" si="3"/>
        <v>5</v>
      </c>
      <c r="L10" s="22"/>
      <c r="M10" s="23"/>
      <c r="Q10" s="31"/>
      <c r="R10" s="31"/>
      <c r="S10" s="31"/>
      <c r="T10" s="31"/>
    </row>
    <row r="11" spans="1:20" ht="15" x14ac:dyDescent="0.2">
      <c r="A11" s="20">
        <v>30</v>
      </c>
      <c r="B11" s="91" t="s">
        <v>43</v>
      </c>
      <c r="C11" s="92" t="s">
        <v>39</v>
      </c>
      <c r="D11" s="22">
        <v>11.55</v>
      </c>
      <c r="E11" s="23">
        <f t="shared" si="0"/>
        <v>4</v>
      </c>
      <c r="F11" s="22">
        <v>10.7</v>
      </c>
      <c r="G11" s="23">
        <f t="shared" si="1"/>
        <v>3</v>
      </c>
      <c r="H11" s="22">
        <f t="shared" si="2"/>
        <v>22.25</v>
      </c>
      <c r="I11" s="23">
        <f t="shared" si="3"/>
        <v>3</v>
      </c>
      <c r="K11" s="24"/>
      <c r="L11" s="24"/>
      <c r="M11" s="24"/>
      <c r="Q11" s="31"/>
      <c r="R11" s="31"/>
      <c r="S11" s="31"/>
      <c r="T11" s="31"/>
    </row>
    <row r="12" spans="1:20" x14ac:dyDescent="0.2">
      <c r="A12" s="20">
        <v>31</v>
      </c>
      <c r="B12" s="174" t="s">
        <v>149</v>
      </c>
      <c r="C12" s="175" t="s">
        <v>71</v>
      </c>
      <c r="D12" s="22">
        <v>11.85</v>
      </c>
      <c r="E12" s="23">
        <f t="shared" si="0"/>
        <v>3</v>
      </c>
      <c r="F12" s="22">
        <v>10.4</v>
      </c>
      <c r="G12" s="23">
        <f t="shared" si="1"/>
        <v>4</v>
      </c>
      <c r="H12" s="22">
        <f t="shared" si="2"/>
        <v>22.25</v>
      </c>
      <c r="I12" s="23">
        <f t="shared" si="3"/>
        <v>3</v>
      </c>
      <c r="K12" s="232"/>
      <c r="L12" s="232"/>
      <c r="M12" s="26"/>
      <c r="Q12" s="31"/>
      <c r="R12" s="31"/>
      <c r="S12" s="31"/>
      <c r="T12" s="31"/>
    </row>
    <row r="13" spans="1:20" s="24" customFormat="1" x14ac:dyDescent="0.2">
      <c r="A13" s="68">
        <v>32</v>
      </c>
      <c r="B13" s="194" t="s">
        <v>150</v>
      </c>
      <c r="C13" s="195" t="s">
        <v>71</v>
      </c>
      <c r="D13" s="28">
        <v>0</v>
      </c>
      <c r="E13" s="27">
        <f t="shared" si="0"/>
        <v>7</v>
      </c>
      <c r="F13" s="28">
        <v>0</v>
      </c>
      <c r="G13" s="27">
        <f t="shared" si="1"/>
        <v>7</v>
      </c>
      <c r="H13" s="28">
        <f t="shared" si="2"/>
        <v>0</v>
      </c>
      <c r="I13" s="27">
        <f t="shared" si="3"/>
        <v>7</v>
      </c>
      <c r="K13" s="27"/>
      <c r="L13" s="28"/>
      <c r="M13" s="27"/>
      <c r="Q13" s="196"/>
      <c r="R13" s="196"/>
      <c r="S13" s="196"/>
      <c r="T13" s="196"/>
    </row>
    <row r="14" spans="1:20" x14ac:dyDescent="0.2">
      <c r="A14" s="20">
        <v>33</v>
      </c>
      <c r="B14" s="174" t="s">
        <v>151</v>
      </c>
      <c r="C14" s="175" t="s">
        <v>71</v>
      </c>
      <c r="D14" s="22">
        <v>10.6</v>
      </c>
      <c r="E14" s="23">
        <f t="shared" si="0"/>
        <v>6</v>
      </c>
      <c r="F14" s="22">
        <v>10.4</v>
      </c>
      <c r="G14" s="23">
        <f t="shared" si="1"/>
        <v>4</v>
      </c>
      <c r="H14" s="22">
        <f t="shared" si="2"/>
        <v>21</v>
      </c>
      <c r="I14" s="23">
        <f t="shared" si="3"/>
        <v>6</v>
      </c>
      <c r="K14" s="27"/>
      <c r="L14" s="28"/>
      <c r="M14" s="27"/>
      <c r="Q14" s="31"/>
      <c r="R14" s="31"/>
      <c r="S14" s="31"/>
      <c r="T14" s="31"/>
    </row>
    <row r="15" spans="1:20" x14ac:dyDescent="0.2">
      <c r="D15" s="22"/>
      <c r="E15" s="23"/>
      <c r="F15" s="22"/>
      <c r="G15" s="23"/>
      <c r="H15" s="22"/>
      <c r="I15" s="23"/>
      <c r="K15" s="27"/>
      <c r="L15" s="28"/>
      <c r="M15" s="27"/>
      <c r="Q15" s="31"/>
      <c r="R15" s="31"/>
      <c r="S15" s="31"/>
      <c r="T15" s="31"/>
    </row>
    <row r="16" spans="1:20" x14ac:dyDescent="0.2">
      <c r="D16" s="22"/>
      <c r="E16" s="23"/>
      <c r="F16" s="22"/>
      <c r="G16" s="23"/>
      <c r="H16" s="22"/>
      <c r="I16" s="23"/>
      <c r="Q16" s="31"/>
      <c r="R16" s="31"/>
      <c r="S16" s="31"/>
      <c r="T16" s="31"/>
    </row>
    <row r="17" spans="4:20" x14ac:dyDescent="0.2">
      <c r="D17" s="22"/>
      <c r="E17" s="23"/>
      <c r="F17" s="22"/>
      <c r="G17" s="23"/>
      <c r="H17" s="22"/>
      <c r="I17" s="23"/>
      <c r="Q17" s="31"/>
      <c r="R17" s="31"/>
      <c r="S17" s="31"/>
      <c r="T17" s="31"/>
    </row>
    <row r="18" spans="4:20" x14ac:dyDescent="0.2">
      <c r="D18" s="22"/>
      <c r="E18" s="23"/>
      <c r="F18" s="22"/>
      <c r="G18" s="23"/>
    </row>
    <row r="19" spans="4:20" x14ac:dyDescent="0.2">
      <c r="D19" s="22"/>
      <c r="E19" s="23"/>
      <c r="F19" s="22"/>
      <c r="G19" s="23"/>
    </row>
  </sheetData>
  <sheetProtection selectLockedCells="1" selectUnlockedCells="1"/>
  <mergeCells count="5">
    <mergeCell ref="K12:L12"/>
    <mergeCell ref="A1:M1"/>
    <mergeCell ref="A2:M2"/>
    <mergeCell ref="K6:L6"/>
    <mergeCell ref="A4:N4"/>
  </mergeCells>
  <conditionalFormatting sqref="D7:D14 H7:H14">
    <cfRule type="expression" dxfId="152" priority="7" stopIfTrue="1">
      <formula>E7=3</formula>
    </cfRule>
    <cfRule type="expression" dxfId="151" priority="8" stopIfTrue="1">
      <formula>E7=2</formula>
    </cfRule>
    <cfRule type="expression" dxfId="150" priority="9" stopIfTrue="1">
      <formula>E7=1</formula>
    </cfRule>
  </conditionalFormatting>
  <conditionalFormatting sqref="F7:F14">
    <cfRule type="expression" dxfId="149" priority="4" stopIfTrue="1">
      <formula>G7=3</formula>
    </cfRule>
    <cfRule type="expression" dxfId="148" priority="5" stopIfTrue="1">
      <formula>G7=2</formula>
    </cfRule>
    <cfRule type="expression" dxfId="147" priority="6" stopIfTrue="1">
      <formula>G7=1</formula>
    </cfRule>
  </conditionalFormatting>
  <printOptions horizontalCentered="1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1:S20"/>
  <sheetViews>
    <sheetView topLeftCell="A5" zoomScale="186" zoomScaleNormal="100" workbookViewId="0">
      <selection activeCell="L10" sqref="L10"/>
    </sheetView>
  </sheetViews>
  <sheetFormatPr baseColWidth="10" defaultColWidth="9" defaultRowHeight="14" x14ac:dyDescent="0.2"/>
  <cols>
    <col min="1" max="1" width="4.5" style="20" bestFit="1" customWidth="1"/>
    <col min="2" max="2" width="19.5" style="21" bestFit="1" customWidth="1"/>
    <col min="3" max="3" width="18.33203125" style="33" bestFit="1" customWidth="1"/>
    <col min="4" max="4" width="9.33203125" style="21" customWidth="1"/>
    <col min="5" max="5" width="4.6640625" style="34" customWidth="1"/>
    <col min="6" max="6" width="9.33203125" style="21" customWidth="1"/>
    <col min="7" max="7" width="4.6640625" style="21" customWidth="1"/>
    <col min="8" max="8" width="10.83203125" style="21" customWidth="1"/>
    <col min="9" max="9" width="4.6640625" style="21" customWidth="1"/>
    <col min="10" max="10" width="1.6640625" style="21" customWidth="1"/>
    <col min="11" max="11" width="24" style="23" bestFit="1" customWidth="1"/>
    <col min="12" max="12" width="7.83203125" style="45" customWidth="1"/>
    <col min="13" max="13" width="4.6640625" style="21" customWidth="1"/>
    <col min="14" max="16384" width="9" style="21"/>
  </cols>
  <sheetData>
    <row r="1" spans="1:19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9" s="9" customFormat="1" ht="23" x14ac:dyDescent="0.2">
      <c r="A2" s="230" t="s">
        <v>16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9" x14ac:dyDescent="0.2">
      <c r="A3" s="33"/>
    </row>
    <row r="4" spans="1:19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9" x14ac:dyDescent="0.2">
      <c r="A5" s="33"/>
      <c r="J5" s="40"/>
    </row>
    <row r="6" spans="1:19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P6" s="31"/>
      <c r="Q6" s="31"/>
      <c r="R6" s="31"/>
      <c r="S6" s="31"/>
    </row>
    <row r="7" spans="1:19" ht="15" x14ac:dyDescent="0.2">
      <c r="A7" s="20">
        <v>34</v>
      </c>
      <c r="B7" s="91" t="s">
        <v>44</v>
      </c>
      <c r="C7" s="92" t="s">
        <v>31</v>
      </c>
      <c r="D7" s="22">
        <v>10.75</v>
      </c>
      <c r="E7" s="23">
        <f t="shared" ref="E7:E20" si="0">RANK(D7,D$7:D$20)</f>
        <v>9</v>
      </c>
      <c r="F7" s="22">
        <v>11</v>
      </c>
      <c r="G7" s="23">
        <f t="shared" ref="G7:G20" si="1">RANK(F7,F$7:F$20)</f>
        <v>9</v>
      </c>
      <c r="H7" s="22">
        <f>D7+F7</f>
        <v>21.75</v>
      </c>
      <c r="I7" s="23">
        <f t="shared" ref="I7:I20" si="2">RANK(H7,H$7:H$20)</f>
        <v>9</v>
      </c>
      <c r="J7" s="40"/>
      <c r="K7" s="144" t="s">
        <v>186</v>
      </c>
      <c r="L7" s="94" cm="1">
        <f t="array" ref="L7">SUM(LARGE(H$7:H$11,{1,2,3}))</f>
        <v>67</v>
      </c>
      <c r="M7" s="23">
        <f>RANK(L7,L$7:L$23)</f>
        <v>2</v>
      </c>
      <c r="P7" s="31"/>
      <c r="Q7" s="31"/>
      <c r="R7" s="31"/>
      <c r="S7" s="31"/>
    </row>
    <row r="8" spans="1:19" ht="15" x14ac:dyDescent="0.2">
      <c r="A8" s="20">
        <v>35</v>
      </c>
      <c r="B8" s="91" t="s">
        <v>45</v>
      </c>
      <c r="C8" s="92" t="s">
        <v>31</v>
      </c>
      <c r="D8" s="22">
        <v>10.199999999999999</v>
      </c>
      <c r="E8" s="23">
        <f t="shared" si="0"/>
        <v>14</v>
      </c>
      <c r="F8" s="22">
        <v>10.85</v>
      </c>
      <c r="G8" s="23">
        <f t="shared" si="1"/>
        <v>13</v>
      </c>
      <c r="H8" s="22">
        <f t="shared" ref="H8:H20" si="3">D8+F8</f>
        <v>21.049999999999997</v>
      </c>
      <c r="I8" s="23">
        <f t="shared" si="2"/>
        <v>14</v>
      </c>
      <c r="J8" s="40"/>
      <c r="K8" s="145" t="s">
        <v>75</v>
      </c>
      <c r="L8" s="143" cm="1">
        <f t="array" ref="L8">SUM(LARGE(H$12:H$16,{1,2,3}))</f>
        <v>68.349999999999994</v>
      </c>
      <c r="M8" s="23">
        <f t="shared" ref="M8:M9" si="4">RANK(L8,L$7:L$23)</f>
        <v>1</v>
      </c>
      <c r="P8" s="31"/>
      <c r="Q8" s="31"/>
      <c r="R8" s="31"/>
      <c r="S8" s="31"/>
    </row>
    <row r="9" spans="1:19" ht="15" x14ac:dyDescent="0.2">
      <c r="A9" s="20">
        <v>36</v>
      </c>
      <c r="B9" s="91" t="s">
        <v>46</v>
      </c>
      <c r="C9" s="92" t="s">
        <v>31</v>
      </c>
      <c r="D9" s="22">
        <v>10.6</v>
      </c>
      <c r="E9" s="23">
        <f t="shared" si="0"/>
        <v>10</v>
      </c>
      <c r="F9" s="22">
        <v>10.95</v>
      </c>
      <c r="G9" s="23">
        <f t="shared" si="1"/>
        <v>12</v>
      </c>
      <c r="H9" s="22">
        <f t="shared" si="3"/>
        <v>21.549999999999997</v>
      </c>
      <c r="I9" s="23">
        <f t="shared" si="2"/>
        <v>11</v>
      </c>
      <c r="J9" s="40"/>
      <c r="K9" s="157" t="s">
        <v>85</v>
      </c>
      <c r="L9" s="143" cm="1">
        <f t="array" ref="L9">SUM(LARGE(H$18:H$22,{1,2,3}))</f>
        <v>66.400000000000006</v>
      </c>
      <c r="M9" s="23">
        <f t="shared" si="4"/>
        <v>3</v>
      </c>
      <c r="P9" s="31"/>
      <c r="Q9" s="31"/>
      <c r="R9" s="31"/>
      <c r="S9" s="31"/>
    </row>
    <row r="10" spans="1:19" ht="15" x14ac:dyDescent="0.2">
      <c r="A10" s="20">
        <v>37</v>
      </c>
      <c r="B10" s="91" t="s">
        <v>47</v>
      </c>
      <c r="C10" s="92" t="s">
        <v>31</v>
      </c>
      <c r="D10" s="22">
        <v>10.85</v>
      </c>
      <c r="E10" s="23">
        <f t="shared" si="0"/>
        <v>7</v>
      </c>
      <c r="F10" s="22">
        <v>11</v>
      </c>
      <c r="G10" s="23">
        <f t="shared" si="1"/>
        <v>9</v>
      </c>
      <c r="H10" s="22">
        <f t="shared" si="3"/>
        <v>21.85</v>
      </c>
      <c r="I10" s="23">
        <f t="shared" si="2"/>
        <v>8</v>
      </c>
      <c r="J10" s="40"/>
      <c r="P10" s="31"/>
      <c r="Q10" s="31"/>
      <c r="R10" s="31"/>
      <c r="S10" s="31"/>
    </row>
    <row r="11" spans="1:19" ht="14" customHeight="1" x14ac:dyDescent="0.2">
      <c r="A11" s="20">
        <v>38</v>
      </c>
      <c r="B11" s="140" t="s">
        <v>48</v>
      </c>
      <c r="C11" s="92" t="s">
        <v>31</v>
      </c>
      <c r="D11" s="22">
        <v>11.35</v>
      </c>
      <c r="E11" s="23">
        <f t="shared" si="0"/>
        <v>1</v>
      </c>
      <c r="F11" s="22">
        <v>12.05</v>
      </c>
      <c r="G11" s="23">
        <f t="shared" si="1"/>
        <v>2</v>
      </c>
      <c r="H11" s="22">
        <f t="shared" si="3"/>
        <v>23.4</v>
      </c>
      <c r="I11" s="23">
        <f t="shared" si="2"/>
        <v>1</v>
      </c>
      <c r="J11" s="40"/>
      <c r="K11" s="41"/>
      <c r="L11" s="41"/>
      <c r="M11" s="18"/>
      <c r="P11" s="31"/>
      <c r="Q11" s="31"/>
      <c r="R11" s="31"/>
      <c r="S11" s="31"/>
    </row>
    <row r="12" spans="1:19" x14ac:dyDescent="0.2">
      <c r="A12" s="20">
        <v>39</v>
      </c>
      <c r="B12" s="146" t="s">
        <v>94</v>
      </c>
      <c r="C12" s="142" t="s">
        <v>75</v>
      </c>
      <c r="D12" s="22">
        <v>10.45</v>
      </c>
      <c r="E12" s="23">
        <f t="shared" si="0"/>
        <v>12</v>
      </c>
      <c r="F12" s="22">
        <v>11</v>
      </c>
      <c r="G12" s="23">
        <f t="shared" si="1"/>
        <v>9</v>
      </c>
      <c r="H12" s="22">
        <f t="shared" si="3"/>
        <v>21.45</v>
      </c>
      <c r="I12" s="23">
        <f t="shared" si="2"/>
        <v>13</v>
      </c>
      <c r="J12" s="40"/>
      <c r="M12" s="23"/>
      <c r="P12" s="31"/>
      <c r="Q12" s="31"/>
      <c r="R12" s="31"/>
      <c r="S12" s="31"/>
    </row>
    <row r="13" spans="1:19" x14ac:dyDescent="0.2">
      <c r="A13" s="20">
        <v>40</v>
      </c>
      <c r="B13" s="141" t="s">
        <v>92</v>
      </c>
      <c r="C13" s="142" t="s">
        <v>75</v>
      </c>
      <c r="D13" s="22">
        <v>10.85</v>
      </c>
      <c r="E13" s="23">
        <f t="shared" si="0"/>
        <v>7</v>
      </c>
      <c r="F13" s="22">
        <v>10.7</v>
      </c>
      <c r="G13" s="23">
        <f t="shared" si="1"/>
        <v>14</v>
      </c>
      <c r="H13" s="22">
        <f t="shared" si="3"/>
        <v>21.549999999999997</v>
      </c>
      <c r="I13" s="23">
        <f t="shared" si="2"/>
        <v>11</v>
      </c>
      <c r="J13" s="40"/>
      <c r="M13" s="23"/>
      <c r="P13" s="31"/>
      <c r="Q13" s="31"/>
      <c r="R13" s="31"/>
      <c r="S13" s="31"/>
    </row>
    <row r="14" spans="1:19" x14ac:dyDescent="0.2">
      <c r="A14" s="20">
        <v>41</v>
      </c>
      <c r="B14" s="141" t="s">
        <v>179</v>
      </c>
      <c r="C14" s="142" t="s">
        <v>75</v>
      </c>
      <c r="D14" s="22">
        <v>11.05</v>
      </c>
      <c r="E14" s="23">
        <f t="shared" si="0"/>
        <v>2</v>
      </c>
      <c r="F14" s="22">
        <v>11.6</v>
      </c>
      <c r="G14" s="23">
        <f t="shared" si="1"/>
        <v>4</v>
      </c>
      <c r="H14" s="22">
        <f t="shared" si="3"/>
        <v>22.65</v>
      </c>
      <c r="I14" s="23">
        <f t="shared" si="2"/>
        <v>3</v>
      </c>
      <c r="J14" s="40"/>
      <c r="M14" s="23"/>
      <c r="P14" s="31"/>
      <c r="Q14" s="31"/>
      <c r="R14" s="31"/>
      <c r="S14" s="31"/>
    </row>
    <row r="15" spans="1:19" x14ac:dyDescent="0.2">
      <c r="A15" s="20">
        <v>42</v>
      </c>
      <c r="B15" s="141" t="s">
        <v>93</v>
      </c>
      <c r="C15" s="142" t="s">
        <v>75</v>
      </c>
      <c r="D15" s="22">
        <v>10.95</v>
      </c>
      <c r="E15" s="23">
        <f t="shared" si="0"/>
        <v>4</v>
      </c>
      <c r="F15" s="22">
        <v>12.1</v>
      </c>
      <c r="G15" s="23">
        <f t="shared" si="1"/>
        <v>1</v>
      </c>
      <c r="H15" s="22">
        <f t="shared" si="3"/>
        <v>23.049999999999997</v>
      </c>
      <c r="I15" s="23">
        <f t="shared" si="2"/>
        <v>2</v>
      </c>
      <c r="J15" s="40"/>
      <c r="K15" s="41"/>
      <c r="L15" s="41"/>
      <c r="M15" s="18"/>
      <c r="P15" s="31"/>
      <c r="Q15" s="31"/>
      <c r="R15" s="31"/>
      <c r="S15" s="31"/>
    </row>
    <row r="16" spans="1:19" x14ac:dyDescent="0.2">
      <c r="A16" s="20">
        <v>138</v>
      </c>
      <c r="B16" s="141" t="s">
        <v>180</v>
      </c>
      <c r="C16" s="142" t="s">
        <v>75</v>
      </c>
      <c r="D16" s="22">
        <v>11</v>
      </c>
      <c r="E16" s="23">
        <f t="shared" si="0"/>
        <v>3</v>
      </c>
      <c r="F16" s="22">
        <v>11.65</v>
      </c>
      <c r="G16" s="23">
        <f t="shared" si="1"/>
        <v>3</v>
      </c>
      <c r="H16" s="22">
        <f t="shared" si="3"/>
        <v>22.65</v>
      </c>
      <c r="I16" s="23">
        <f t="shared" si="2"/>
        <v>3</v>
      </c>
      <c r="J16" s="40"/>
      <c r="K16" s="41"/>
      <c r="L16" s="41"/>
      <c r="M16" s="18"/>
      <c r="P16" s="31"/>
      <c r="Q16" s="31"/>
      <c r="R16" s="31"/>
      <c r="S16" s="31"/>
    </row>
    <row r="17" spans="1:19" x14ac:dyDescent="0.2">
      <c r="A17" s="20">
        <v>43</v>
      </c>
      <c r="B17" s="36" t="s">
        <v>152</v>
      </c>
      <c r="C17" s="33" t="s">
        <v>71</v>
      </c>
      <c r="D17" s="22">
        <v>10.3</v>
      </c>
      <c r="E17" s="23">
        <f t="shared" si="0"/>
        <v>13</v>
      </c>
      <c r="F17" s="22">
        <v>11.25</v>
      </c>
      <c r="G17" s="23">
        <f t="shared" si="1"/>
        <v>7</v>
      </c>
      <c r="H17" s="22">
        <f t="shared" si="3"/>
        <v>21.55</v>
      </c>
      <c r="I17" s="23">
        <f t="shared" si="2"/>
        <v>10</v>
      </c>
      <c r="J17" s="40"/>
      <c r="M17" s="23"/>
      <c r="P17" s="35"/>
      <c r="Q17" s="35"/>
      <c r="R17" s="35"/>
      <c r="S17" s="35"/>
    </row>
    <row r="18" spans="1:19" x14ac:dyDescent="0.2">
      <c r="A18" s="20">
        <v>44</v>
      </c>
      <c r="B18" s="155" t="s">
        <v>165</v>
      </c>
      <c r="C18" s="182" t="s">
        <v>85</v>
      </c>
      <c r="D18" s="22">
        <v>10.5</v>
      </c>
      <c r="E18" s="23">
        <f t="shared" si="0"/>
        <v>11</v>
      </c>
      <c r="F18" s="22">
        <v>11.5</v>
      </c>
      <c r="G18" s="23">
        <f t="shared" si="1"/>
        <v>5</v>
      </c>
      <c r="H18" s="22">
        <f t="shared" si="3"/>
        <v>22</v>
      </c>
      <c r="I18" s="23">
        <f t="shared" si="2"/>
        <v>7</v>
      </c>
      <c r="J18" s="40"/>
      <c r="P18" s="31"/>
      <c r="Q18" s="31"/>
      <c r="R18" s="31"/>
      <c r="S18" s="31"/>
    </row>
    <row r="19" spans="1:19" x14ac:dyDescent="0.2">
      <c r="A19" s="20">
        <v>45</v>
      </c>
      <c r="B19" s="155" t="s">
        <v>166</v>
      </c>
      <c r="C19" s="182" t="s">
        <v>85</v>
      </c>
      <c r="D19" s="22">
        <v>10.9</v>
      </c>
      <c r="E19" s="23">
        <f t="shared" si="0"/>
        <v>5</v>
      </c>
      <c r="F19" s="22">
        <v>11.45</v>
      </c>
      <c r="G19" s="23">
        <f t="shared" si="1"/>
        <v>6</v>
      </c>
      <c r="H19" s="22">
        <f t="shared" si="3"/>
        <v>22.35</v>
      </c>
      <c r="I19" s="23">
        <f t="shared" si="2"/>
        <v>5</v>
      </c>
      <c r="J19" s="40"/>
      <c r="P19" s="31"/>
      <c r="Q19" s="31"/>
      <c r="R19" s="31"/>
      <c r="S19" s="31"/>
    </row>
    <row r="20" spans="1:19" x14ac:dyDescent="0.2">
      <c r="A20" s="20">
        <v>46</v>
      </c>
      <c r="B20" s="155" t="s">
        <v>167</v>
      </c>
      <c r="C20" s="182" t="s">
        <v>85</v>
      </c>
      <c r="D20" s="22">
        <v>10.9</v>
      </c>
      <c r="E20" s="23">
        <f t="shared" si="0"/>
        <v>5</v>
      </c>
      <c r="F20" s="22">
        <v>11.15</v>
      </c>
      <c r="G20" s="23">
        <f t="shared" si="1"/>
        <v>8</v>
      </c>
      <c r="H20" s="22">
        <f t="shared" si="3"/>
        <v>22.05</v>
      </c>
      <c r="I20" s="23">
        <f t="shared" si="2"/>
        <v>6</v>
      </c>
      <c r="J20" s="40"/>
    </row>
  </sheetData>
  <sheetProtection selectLockedCells="1" selectUnlockedCells="1"/>
  <mergeCells count="4">
    <mergeCell ref="K6:L6"/>
    <mergeCell ref="A1:M1"/>
    <mergeCell ref="A2:M2"/>
    <mergeCell ref="A4:N4"/>
  </mergeCells>
  <conditionalFormatting sqref="D7:D20 F7:F20 H7:H20">
    <cfRule type="expression" dxfId="146" priority="1" stopIfTrue="1">
      <formula>E7=6</formula>
    </cfRule>
    <cfRule type="expression" dxfId="145" priority="2" stopIfTrue="1">
      <formula>E7=5</formula>
    </cfRule>
    <cfRule type="expression" dxfId="144" priority="3" stopIfTrue="1">
      <formula>E7=4</formula>
    </cfRule>
    <cfRule type="expression" dxfId="143" priority="4" stopIfTrue="1">
      <formula>E7=3</formula>
    </cfRule>
    <cfRule type="expression" dxfId="142" priority="5" stopIfTrue="1">
      <formula>E7=2</formula>
    </cfRule>
    <cfRule type="expression" dxfId="141" priority="6" stopIfTrue="1">
      <formula>E7=1</formula>
    </cfRule>
  </conditionalFormatting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X27"/>
  <sheetViews>
    <sheetView zoomScale="182" zoomScaleNormal="100" workbookViewId="0">
      <selection activeCell="I20" sqref="I20"/>
    </sheetView>
  </sheetViews>
  <sheetFormatPr baseColWidth="10" defaultColWidth="9" defaultRowHeight="14" x14ac:dyDescent="0.2"/>
  <cols>
    <col min="1" max="1" width="3.83203125" style="20" bestFit="1" customWidth="1"/>
    <col min="2" max="2" width="19.1640625" style="21" bestFit="1" customWidth="1"/>
    <col min="3" max="3" width="8.1640625" style="21" bestFit="1" customWidth="1"/>
    <col min="4" max="4" width="10.6640625" style="21" bestFit="1" customWidth="1"/>
    <col min="5" max="5" width="5" style="34" bestFit="1" customWidth="1"/>
    <col min="6" max="6" width="3.33203125" style="21" bestFit="1" customWidth="1"/>
    <col min="7" max="7" width="5.1640625" style="21" bestFit="1" customWidth="1"/>
    <col min="8" max="8" width="3.33203125" style="21" bestFit="1" customWidth="1"/>
    <col min="9" max="9" width="4.83203125" style="21" bestFit="1" customWidth="1"/>
    <col min="10" max="10" width="3.33203125" style="21" bestFit="1" customWidth="1"/>
    <col min="11" max="11" width="1.6640625" style="23" customWidth="1"/>
    <col min="12" max="12" width="5" style="21" bestFit="1" customWidth="1"/>
    <col min="13" max="13" width="3.33203125" style="21" bestFit="1" customWidth="1"/>
    <col min="14" max="14" width="5.1640625" style="21" bestFit="1" customWidth="1"/>
    <col min="15" max="15" width="3.33203125" style="21" bestFit="1" customWidth="1"/>
    <col min="16" max="16" width="4.83203125" style="21" bestFit="1" customWidth="1"/>
    <col min="17" max="17" width="3.33203125" style="21" bestFit="1" customWidth="1"/>
    <col min="18" max="18" width="1.6640625" style="21" customWidth="1"/>
    <col min="19" max="19" width="4.83203125" style="21" bestFit="1" customWidth="1"/>
    <col min="20" max="20" width="3.33203125" style="21" bestFit="1" customWidth="1"/>
    <col min="21" max="21" width="8.1640625" style="21" bestFit="1" customWidth="1"/>
    <col min="22" max="22" width="5.1640625" style="21" bestFit="1" customWidth="1"/>
    <col min="23" max="23" width="4.83203125" style="21" bestFit="1" customWidth="1"/>
    <col min="24" max="24" width="3.33203125" style="21" bestFit="1" customWidth="1"/>
    <col min="25" max="25" width="3.1640625" style="21" bestFit="1" customWidth="1"/>
    <col min="26" max="26" width="1.6640625" style="21" customWidth="1"/>
    <col min="27" max="27" width="5" style="21" bestFit="1" customWidth="1"/>
    <col min="28" max="28" width="3.1640625" style="21" bestFit="1" customWidth="1"/>
    <col min="29" max="29" width="5.1640625" style="21" bestFit="1" customWidth="1"/>
    <col min="30" max="30" width="3.1640625" style="21" bestFit="1" customWidth="1"/>
    <col min="31" max="31" width="4.83203125" style="21" bestFit="1" customWidth="1"/>
    <col min="32" max="32" width="3.1640625" style="21" bestFit="1" customWidth="1"/>
    <col min="33" max="33" width="1.6640625" style="21" customWidth="1"/>
    <col min="34" max="34" width="4.83203125" style="21" bestFit="1" customWidth="1"/>
    <col min="35" max="35" width="3.1640625" style="21" bestFit="1" customWidth="1"/>
    <col min="36" max="36" width="8.5" style="21" bestFit="1" customWidth="1"/>
    <col min="37" max="37" width="9" style="21"/>
    <col min="38" max="38" width="4.83203125" style="21" bestFit="1" customWidth="1"/>
    <col min="39" max="39" width="3.1640625" style="21" bestFit="1" customWidth="1"/>
    <col min="40" max="16384" width="9" style="21"/>
  </cols>
  <sheetData>
    <row r="1" spans="1:24" s="9" customFormat="1" ht="23" x14ac:dyDescent="0.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4" s="9" customFormat="1" ht="23" x14ac:dyDescent="0.2">
      <c r="A2" s="230" t="s">
        <v>18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4" x14ac:dyDescent="0.2">
      <c r="A3" s="33"/>
    </row>
    <row r="4" spans="1:2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</row>
    <row r="5" spans="1:24" ht="16" x14ac:dyDescent="0.2">
      <c r="A5" s="33"/>
      <c r="D5" s="212"/>
      <c r="E5" s="233">
        <v>2014</v>
      </c>
      <c r="F5" s="233"/>
      <c r="G5" s="233"/>
      <c r="H5" s="233"/>
      <c r="I5" s="233"/>
      <c r="J5" s="233"/>
      <c r="K5" s="49"/>
      <c r="L5" s="234">
        <v>2015</v>
      </c>
      <c r="M5" s="234"/>
      <c r="N5" s="234"/>
      <c r="O5" s="234"/>
      <c r="P5" s="234"/>
      <c r="Q5" s="234"/>
      <c r="R5" s="49"/>
      <c r="S5" s="213"/>
      <c r="T5" s="213"/>
      <c r="U5"/>
      <c r="V5"/>
      <c r="W5"/>
      <c r="X5"/>
    </row>
    <row r="6" spans="1:24" ht="28" x14ac:dyDescent="0.2">
      <c r="A6" s="16" t="s">
        <v>2</v>
      </c>
      <c r="B6" s="16" t="s">
        <v>3</v>
      </c>
      <c r="C6" s="208" t="s">
        <v>4</v>
      </c>
      <c r="D6" s="214"/>
      <c r="E6" s="17" t="s">
        <v>5</v>
      </c>
      <c r="F6" s="18" t="s">
        <v>6</v>
      </c>
      <c r="G6" s="17" t="s">
        <v>7</v>
      </c>
      <c r="H6" s="18" t="s">
        <v>6</v>
      </c>
      <c r="I6" s="19" t="s">
        <v>8</v>
      </c>
      <c r="J6" s="18" t="s">
        <v>6</v>
      </c>
      <c r="K6" s="49"/>
      <c r="L6" s="17" t="s">
        <v>5</v>
      </c>
      <c r="M6" s="18" t="s">
        <v>6</v>
      </c>
      <c r="N6" s="17" t="s">
        <v>7</v>
      </c>
      <c r="O6" s="18" t="s">
        <v>6</v>
      </c>
      <c r="P6" s="19" t="s">
        <v>8</v>
      </c>
      <c r="Q6" s="18" t="s">
        <v>6</v>
      </c>
      <c r="R6" s="49"/>
      <c r="S6" s="19" t="s">
        <v>8</v>
      </c>
      <c r="T6" s="18" t="s">
        <v>6</v>
      </c>
      <c r="U6" s="228" t="s">
        <v>9</v>
      </c>
      <c r="V6" s="228"/>
      <c r="W6" s="228"/>
      <c r="X6" s="18" t="s">
        <v>6</v>
      </c>
    </row>
    <row r="7" spans="1:24" ht="15" x14ac:dyDescent="0.2">
      <c r="A7" s="20">
        <v>47</v>
      </c>
      <c r="B7" s="147" t="s">
        <v>95</v>
      </c>
      <c r="C7" s="209" t="s">
        <v>75</v>
      </c>
      <c r="D7" s="215">
        <v>41964</v>
      </c>
      <c r="E7" s="22">
        <v>13</v>
      </c>
      <c r="F7" s="23">
        <f>RANK(E7,E$7:E$27)</f>
        <v>2</v>
      </c>
      <c r="G7" s="22">
        <v>12.85</v>
      </c>
      <c r="H7" s="23">
        <f>RANK(G7,G$7:G$27)</f>
        <v>4</v>
      </c>
      <c r="I7" s="22">
        <f t="shared" ref="I7:I26" si="0">E7+G7</f>
        <v>25.85</v>
      </c>
      <c r="J7" s="23">
        <f>RANK(I7,I$7:I$27)</f>
        <v>2</v>
      </c>
      <c r="K7" s="49"/>
      <c r="L7" s="49"/>
      <c r="M7" s="49"/>
      <c r="N7" s="49"/>
      <c r="O7" s="49"/>
      <c r="P7" s="49"/>
      <c r="Q7" s="49"/>
      <c r="R7" s="49"/>
      <c r="S7" s="22">
        <f>I7</f>
        <v>25.85</v>
      </c>
      <c r="T7" s="23">
        <f>RANK(S7,S$7:S$27)</f>
        <v>2</v>
      </c>
      <c r="U7" s="149" t="s">
        <v>75</v>
      </c>
      <c r="V7" s="150"/>
      <c r="W7" s="151" cm="1">
        <f t="array" ref="W7">SUM(LARGE(S$7:S$10,{1,2,3}))</f>
        <v>76.3</v>
      </c>
      <c r="X7" s="23">
        <f>RANK(W7,W$7:W$25)</f>
        <v>1</v>
      </c>
    </row>
    <row r="8" spans="1:24" ht="15" x14ac:dyDescent="0.2">
      <c r="A8" s="20">
        <v>48</v>
      </c>
      <c r="B8" s="147" t="s">
        <v>96</v>
      </c>
      <c r="C8" s="209" t="s">
        <v>75</v>
      </c>
      <c r="D8" s="215">
        <v>41890</v>
      </c>
      <c r="E8" s="22">
        <v>12.2</v>
      </c>
      <c r="F8" s="23">
        <f t="shared" ref="F8:F26" si="1">RANK(E8,E$7:E$27)</f>
        <v>8</v>
      </c>
      <c r="G8" s="22">
        <v>13.2</v>
      </c>
      <c r="H8" s="23">
        <f t="shared" ref="H8:H26" si="2">RANK(G8,G$7:G$27)</f>
        <v>1</v>
      </c>
      <c r="I8" s="22">
        <f t="shared" si="0"/>
        <v>25.4</v>
      </c>
      <c r="J8" s="23">
        <f t="shared" ref="J8:J26" si="3">RANK(I8,I$7:I$27)</f>
        <v>4</v>
      </c>
      <c r="K8" s="49"/>
      <c r="L8" s="49"/>
      <c r="M8" s="49"/>
      <c r="N8" s="49"/>
      <c r="O8" s="49"/>
      <c r="P8" s="49"/>
      <c r="Q8" s="49"/>
      <c r="R8" s="49"/>
      <c r="S8" s="22">
        <f>I8</f>
        <v>25.4</v>
      </c>
      <c r="T8" s="23">
        <f t="shared" ref="T8:T27" si="4">RANK(S8,S$7:S$27)</f>
        <v>4</v>
      </c>
      <c r="U8" s="166" t="s">
        <v>81</v>
      </c>
      <c r="V8" s="165"/>
      <c r="W8" s="167" cm="1">
        <f t="array" ref="W8">SUM(LARGE(S$16:S$20,{1,2,3}))</f>
        <v>72.7</v>
      </c>
      <c r="X8" s="23">
        <f>RANK(W8,W$7:W$25)</f>
        <v>2</v>
      </c>
    </row>
    <row r="9" spans="1:24" ht="15" x14ac:dyDescent="0.2">
      <c r="A9" s="20">
        <v>49</v>
      </c>
      <c r="B9" s="147" t="s">
        <v>115</v>
      </c>
      <c r="C9" s="209" t="s">
        <v>75</v>
      </c>
      <c r="D9" s="215">
        <v>41967</v>
      </c>
      <c r="E9" s="22">
        <v>12.6</v>
      </c>
      <c r="F9" s="23">
        <f t="shared" si="1"/>
        <v>4</v>
      </c>
      <c r="G9" s="22">
        <v>12.45</v>
      </c>
      <c r="H9" s="23">
        <f t="shared" si="2"/>
        <v>7</v>
      </c>
      <c r="I9" s="22">
        <f t="shared" si="0"/>
        <v>25.049999999999997</v>
      </c>
      <c r="J9" s="23">
        <f t="shared" si="3"/>
        <v>5</v>
      </c>
      <c r="K9" s="49"/>
      <c r="L9" s="49"/>
      <c r="M9" s="49"/>
      <c r="N9" s="49"/>
      <c r="O9" s="49"/>
      <c r="P9" s="49"/>
      <c r="Q9" s="49"/>
      <c r="R9" s="49"/>
      <c r="S9" s="22">
        <f t="shared" ref="S9:S26" si="5">I9</f>
        <v>25.049999999999997</v>
      </c>
      <c r="T9" s="23">
        <f t="shared" si="4"/>
        <v>5</v>
      </c>
      <c r="U9" s="157" t="s">
        <v>85</v>
      </c>
      <c r="V9" s="183"/>
      <c r="W9" s="183" cm="1">
        <f t="array" ref="W9">SUM(LARGE(S$23:S$26,{1,2,3}))</f>
        <v>71.8</v>
      </c>
      <c r="X9" s="23">
        <f>RANK(W9,W$7:W$25)</f>
        <v>3</v>
      </c>
    </row>
    <row r="10" spans="1:24" ht="15" x14ac:dyDescent="0.2">
      <c r="A10" s="20">
        <v>50</v>
      </c>
      <c r="B10" s="147" t="s">
        <v>148</v>
      </c>
      <c r="C10" s="209" t="s">
        <v>75</v>
      </c>
      <c r="D10" s="215">
        <v>41774</v>
      </c>
      <c r="E10" s="22">
        <v>12.1</v>
      </c>
      <c r="F10" s="23">
        <f t="shared" si="1"/>
        <v>11</v>
      </c>
      <c r="G10" s="22">
        <v>11</v>
      </c>
      <c r="H10" s="23">
        <f t="shared" si="2"/>
        <v>13</v>
      </c>
      <c r="I10" s="22">
        <f t="shared" si="0"/>
        <v>23.1</v>
      </c>
      <c r="J10" s="23">
        <f t="shared" si="3"/>
        <v>13</v>
      </c>
      <c r="K10" s="49"/>
      <c r="L10" s="49"/>
      <c r="M10" s="49"/>
      <c r="N10" s="49"/>
      <c r="O10" s="49"/>
      <c r="P10" s="49"/>
      <c r="Q10" s="49"/>
      <c r="R10" s="49"/>
      <c r="S10" s="22">
        <f t="shared" si="5"/>
        <v>23.1</v>
      </c>
      <c r="T10" s="23">
        <f t="shared" si="4"/>
        <v>20</v>
      </c>
      <c r="U10" s="23"/>
      <c r="V10" s="22"/>
      <c r="W10" s="22"/>
    </row>
    <row r="11" spans="1:24" ht="15" x14ac:dyDescent="0.2">
      <c r="A11" s="20">
        <v>51</v>
      </c>
      <c r="B11" s="3" t="s">
        <v>117</v>
      </c>
      <c r="C11" s="3" t="s">
        <v>119</v>
      </c>
      <c r="D11" s="216">
        <v>41757</v>
      </c>
      <c r="E11" s="22">
        <v>11.3</v>
      </c>
      <c r="F11" s="23">
        <f t="shared" si="1"/>
        <v>13</v>
      </c>
      <c r="G11" s="22">
        <v>12.65</v>
      </c>
      <c r="H11" s="23">
        <f t="shared" si="2"/>
        <v>5</v>
      </c>
      <c r="I11" s="22">
        <f t="shared" si="0"/>
        <v>23.950000000000003</v>
      </c>
      <c r="J11" s="23">
        <f t="shared" si="3"/>
        <v>8</v>
      </c>
      <c r="K11" s="49"/>
      <c r="L11" s="49"/>
      <c r="M11" s="49"/>
      <c r="N11" s="49"/>
      <c r="O11" s="49"/>
      <c r="P11" s="49"/>
      <c r="Q11" s="49"/>
      <c r="R11" s="49"/>
      <c r="S11" s="22">
        <f t="shared" si="5"/>
        <v>23.950000000000003</v>
      </c>
      <c r="T11" s="23">
        <f t="shared" si="4"/>
        <v>10</v>
      </c>
      <c r="U11" s="41"/>
      <c r="V11" s="41"/>
      <c r="W11" s="41"/>
      <c r="X11" s="18"/>
    </row>
    <row r="12" spans="1:24" ht="15" x14ac:dyDescent="0.2">
      <c r="A12" s="20">
        <v>52</v>
      </c>
      <c r="B12" s="3" t="s">
        <v>118</v>
      </c>
      <c r="C12" s="3" t="s">
        <v>119</v>
      </c>
      <c r="D12" s="216">
        <v>41668</v>
      </c>
      <c r="E12" s="22">
        <v>12.2</v>
      </c>
      <c r="F12" s="23">
        <f t="shared" si="1"/>
        <v>8</v>
      </c>
      <c r="G12" s="22">
        <v>12.5</v>
      </c>
      <c r="H12" s="23">
        <f t="shared" si="2"/>
        <v>6</v>
      </c>
      <c r="I12" s="22">
        <f t="shared" si="0"/>
        <v>24.7</v>
      </c>
      <c r="J12" s="23">
        <f t="shared" si="3"/>
        <v>6</v>
      </c>
      <c r="K12" s="49"/>
      <c r="L12" s="49"/>
      <c r="M12" s="49"/>
      <c r="N12" s="49"/>
      <c r="O12" s="49"/>
      <c r="P12" s="49"/>
      <c r="Q12" s="49"/>
      <c r="R12" s="49"/>
      <c r="S12" s="22">
        <f t="shared" si="5"/>
        <v>24.7</v>
      </c>
      <c r="T12" s="23">
        <f t="shared" si="4"/>
        <v>7</v>
      </c>
      <c r="U12" s="23"/>
      <c r="V12" s="22"/>
      <c r="W12" s="22"/>
      <c r="X12" s="23"/>
    </row>
    <row r="13" spans="1:24" ht="15" x14ac:dyDescent="0.2">
      <c r="A13" s="20">
        <v>53</v>
      </c>
      <c r="B13" s="3" t="s">
        <v>124</v>
      </c>
      <c r="C13" s="3" t="s">
        <v>87</v>
      </c>
      <c r="D13" s="216">
        <v>42354</v>
      </c>
      <c r="E13" s="49"/>
      <c r="F13" s="49"/>
      <c r="G13" s="49"/>
      <c r="H13" s="49"/>
      <c r="I13" s="49"/>
      <c r="J13" s="49"/>
      <c r="K13" s="49"/>
      <c r="L13" s="22">
        <v>12.25</v>
      </c>
      <c r="M13" s="23">
        <f t="shared" ref="M13:M16" si="6">RANK(L13,L$7:L$27)</f>
        <v>3</v>
      </c>
      <c r="N13" s="22">
        <v>12.35</v>
      </c>
      <c r="O13" s="23">
        <f t="shared" ref="O13:O16" si="7">RANK(N13,N$7:N$27)</f>
        <v>2</v>
      </c>
      <c r="P13" s="22">
        <f t="shared" ref="P13:P16" si="8">L13+N13</f>
        <v>24.6</v>
      </c>
      <c r="Q13" s="23">
        <f t="shared" ref="Q13:Q16" si="9">RANK(P13,P$7:P$27)</f>
        <v>2</v>
      </c>
      <c r="R13" s="49"/>
      <c r="S13" s="22">
        <f>P13</f>
        <v>24.6</v>
      </c>
      <c r="T13" s="23">
        <v>5</v>
      </c>
      <c r="U13" s="23"/>
      <c r="V13" s="22"/>
      <c r="W13" s="22"/>
      <c r="X13" s="23"/>
    </row>
    <row r="14" spans="1:24" ht="15" x14ac:dyDescent="0.2">
      <c r="A14" s="20">
        <v>54</v>
      </c>
      <c r="B14" s="3" t="s">
        <v>125</v>
      </c>
      <c r="C14" s="3" t="s">
        <v>87</v>
      </c>
      <c r="D14" s="216">
        <v>42249</v>
      </c>
      <c r="E14" s="49"/>
      <c r="F14" s="49"/>
      <c r="G14" s="49"/>
      <c r="H14" s="49"/>
      <c r="I14" s="49"/>
      <c r="J14" s="49"/>
      <c r="K14" s="49"/>
      <c r="L14" s="22">
        <v>11.65</v>
      </c>
      <c r="M14" s="23">
        <f t="shared" si="6"/>
        <v>6</v>
      </c>
      <c r="N14" s="22">
        <v>12.3</v>
      </c>
      <c r="O14" s="23">
        <f t="shared" si="7"/>
        <v>3</v>
      </c>
      <c r="P14" s="22">
        <f t="shared" si="8"/>
        <v>23.950000000000003</v>
      </c>
      <c r="Q14" s="23">
        <f t="shared" si="9"/>
        <v>3</v>
      </c>
      <c r="R14" s="49"/>
      <c r="S14" s="22">
        <f>P14</f>
        <v>23.950000000000003</v>
      </c>
      <c r="T14" s="23">
        <f t="shared" si="4"/>
        <v>10</v>
      </c>
      <c r="U14" s="23"/>
      <c r="V14" s="22"/>
      <c r="W14" s="22"/>
      <c r="X14" s="23"/>
    </row>
    <row r="15" spans="1:24" ht="15" x14ac:dyDescent="0.2">
      <c r="A15" s="20">
        <v>55</v>
      </c>
      <c r="B15" s="21" t="s">
        <v>126</v>
      </c>
      <c r="C15" s="3" t="s">
        <v>87</v>
      </c>
      <c r="D15" s="216">
        <v>42255</v>
      </c>
      <c r="E15" s="49"/>
      <c r="F15" s="49"/>
      <c r="G15" s="49"/>
      <c r="H15" s="49"/>
      <c r="I15" s="49"/>
      <c r="J15" s="49"/>
      <c r="K15" s="49"/>
      <c r="L15" s="22">
        <v>12.4</v>
      </c>
      <c r="M15" s="23">
        <f t="shared" ref="M15" si="10">RANK(L15,L$7:L$27)</f>
        <v>1</v>
      </c>
      <c r="N15" s="22">
        <v>12.5</v>
      </c>
      <c r="O15" s="23">
        <f t="shared" ref="O15" si="11">RANK(N15,N$7:N$27)</f>
        <v>1</v>
      </c>
      <c r="P15" s="22">
        <f t="shared" ref="P15" si="12">L15+N15</f>
        <v>24.9</v>
      </c>
      <c r="Q15" s="23">
        <f t="shared" ref="Q15" si="13">RANK(P15,P$7:P$27)</f>
        <v>1</v>
      </c>
      <c r="R15" s="49"/>
      <c r="S15" s="22">
        <f>P15</f>
        <v>24.9</v>
      </c>
      <c r="T15" s="23">
        <f t="shared" si="4"/>
        <v>6</v>
      </c>
      <c r="U15" s="54"/>
    </row>
    <row r="16" spans="1:24" x14ac:dyDescent="0.2">
      <c r="A16" s="20">
        <v>56</v>
      </c>
      <c r="B16" s="163" t="s">
        <v>134</v>
      </c>
      <c r="C16" s="210" t="s">
        <v>81</v>
      </c>
      <c r="D16" s="217">
        <v>42224</v>
      </c>
      <c r="E16" s="49"/>
      <c r="F16" s="49"/>
      <c r="G16" s="49"/>
      <c r="H16" s="49"/>
      <c r="I16" s="49"/>
      <c r="J16" s="49"/>
      <c r="K16" s="49"/>
      <c r="L16" s="22">
        <v>11.4</v>
      </c>
      <c r="M16" s="23">
        <f t="shared" si="6"/>
        <v>7</v>
      </c>
      <c r="N16" s="22">
        <v>11.85</v>
      </c>
      <c r="O16" s="23">
        <f t="shared" si="7"/>
        <v>4</v>
      </c>
      <c r="P16" s="22">
        <f t="shared" si="8"/>
        <v>23.25</v>
      </c>
      <c r="Q16" s="23">
        <f t="shared" si="9"/>
        <v>6</v>
      </c>
      <c r="R16" s="49"/>
      <c r="S16" s="22">
        <f>P16</f>
        <v>23.25</v>
      </c>
      <c r="T16" s="23">
        <f t="shared" si="4"/>
        <v>18</v>
      </c>
      <c r="U16" s="41"/>
      <c r="V16" s="41"/>
      <c r="W16" s="41"/>
      <c r="X16" s="18"/>
    </row>
    <row r="17" spans="1:24" s="24" customFormat="1" x14ac:dyDescent="0.2">
      <c r="A17" s="68">
        <v>57</v>
      </c>
      <c r="B17" s="192" t="s">
        <v>135</v>
      </c>
      <c r="C17" s="219" t="s">
        <v>81</v>
      </c>
      <c r="D17" s="220">
        <v>41994</v>
      </c>
      <c r="E17" s="28">
        <v>0</v>
      </c>
      <c r="F17" s="27">
        <f t="shared" si="1"/>
        <v>14</v>
      </c>
      <c r="G17" s="28">
        <v>0</v>
      </c>
      <c r="H17" s="27">
        <f t="shared" si="2"/>
        <v>14</v>
      </c>
      <c r="I17" s="28">
        <f t="shared" si="0"/>
        <v>0</v>
      </c>
      <c r="J17" s="27">
        <f t="shared" si="3"/>
        <v>14</v>
      </c>
      <c r="K17" s="221"/>
      <c r="L17" s="221"/>
      <c r="M17" s="221"/>
      <c r="N17" s="221"/>
      <c r="O17" s="221"/>
      <c r="P17" s="221"/>
      <c r="Q17" s="221"/>
      <c r="R17" s="221"/>
      <c r="S17" s="28">
        <f t="shared" si="5"/>
        <v>0</v>
      </c>
      <c r="T17" s="27">
        <f t="shared" si="4"/>
        <v>21</v>
      </c>
      <c r="U17" s="27"/>
      <c r="V17" s="28"/>
      <c r="W17" s="28"/>
      <c r="X17" s="27"/>
    </row>
    <row r="18" spans="1:24" x14ac:dyDescent="0.2">
      <c r="A18" s="20">
        <v>58</v>
      </c>
      <c r="B18" s="163" t="s">
        <v>136</v>
      </c>
      <c r="C18" s="210" t="s">
        <v>81</v>
      </c>
      <c r="D18" s="217">
        <v>42112</v>
      </c>
      <c r="E18" s="49"/>
      <c r="F18" s="49"/>
      <c r="G18" s="49"/>
      <c r="H18" s="49"/>
      <c r="I18" s="49"/>
      <c r="J18" s="49"/>
      <c r="K18" s="49"/>
      <c r="L18" s="22">
        <v>12.05</v>
      </c>
      <c r="M18" s="23">
        <f t="shared" ref="M18" si="14">RANK(L18,L$7:L$27)</f>
        <v>4</v>
      </c>
      <c r="N18" s="22">
        <v>11.2</v>
      </c>
      <c r="O18" s="23">
        <f t="shared" ref="O18" si="15">RANK(N18,N$7:N$27)</f>
        <v>7</v>
      </c>
      <c r="P18" s="22">
        <f t="shared" ref="P18" si="16">L18+N18</f>
        <v>23.25</v>
      </c>
      <c r="Q18" s="23">
        <f t="shared" ref="Q18" si="17">RANK(P18,P$7:P$27)</f>
        <v>6</v>
      </c>
      <c r="R18" s="49"/>
      <c r="S18" s="22">
        <f>P18</f>
        <v>23.25</v>
      </c>
      <c r="T18" s="23">
        <f t="shared" si="4"/>
        <v>18</v>
      </c>
      <c r="U18" s="23"/>
      <c r="V18" s="22"/>
      <c r="W18" s="22"/>
      <c r="X18" s="23"/>
    </row>
    <row r="19" spans="1:24" x14ac:dyDescent="0.2">
      <c r="A19" s="20">
        <v>59</v>
      </c>
      <c r="B19" s="163" t="s">
        <v>137</v>
      </c>
      <c r="C19" s="210" t="s">
        <v>81</v>
      </c>
      <c r="D19" s="217">
        <v>41724</v>
      </c>
      <c r="E19" s="22">
        <v>12.2</v>
      </c>
      <c r="F19" s="23">
        <f t="shared" si="1"/>
        <v>8</v>
      </c>
      <c r="G19" s="22">
        <v>11.75</v>
      </c>
      <c r="H19" s="23">
        <f t="shared" si="2"/>
        <v>8</v>
      </c>
      <c r="I19" s="22">
        <f t="shared" si="0"/>
        <v>23.95</v>
      </c>
      <c r="J19" s="23">
        <f t="shared" si="3"/>
        <v>9</v>
      </c>
      <c r="K19" s="49"/>
      <c r="L19" s="49"/>
      <c r="M19" s="49"/>
      <c r="N19" s="49"/>
      <c r="O19" s="49"/>
      <c r="P19" s="49"/>
      <c r="Q19" s="49"/>
      <c r="R19" s="49"/>
      <c r="S19" s="22">
        <f>I19</f>
        <v>23.95</v>
      </c>
      <c r="T19" s="23">
        <f t="shared" si="4"/>
        <v>12</v>
      </c>
      <c r="U19" s="23"/>
      <c r="V19" s="22"/>
      <c r="W19" s="22"/>
      <c r="X19" s="23"/>
    </row>
    <row r="20" spans="1:24" x14ac:dyDescent="0.2">
      <c r="A20" s="20">
        <v>60</v>
      </c>
      <c r="B20" s="163" t="s">
        <v>138</v>
      </c>
      <c r="C20" s="210" t="s">
        <v>81</v>
      </c>
      <c r="D20" s="217">
        <v>41852</v>
      </c>
      <c r="E20" s="22">
        <v>12.55</v>
      </c>
      <c r="F20" s="23">
        <f t="shared" si="1"/>
        <v>5</v>
      </c>
      <c r="G20" s="22">
        <v>12.95</v>
      </c>
      <c r="H20" s="23">
        <f t="shared" si="2"/>
        <v>2</v>
      </c>
      <c r="I20" s="22">
        <f t="shared" si="0"/>
        <v>25.5</v>
      </c>
      <c r="J20" s="23">
        <f t="shared" si="3"/>
        <v>3</v>
      </c>
      <c r="K20" s="49"/>
      <c r="L20" s="49"/>
      <c r="M20" s="49"/>
      <c r="N20" s="49"/>
      <c r="O20" s="49"/>
      <c r="P20" s="49"/>
      <c r="Q20" s="49"/>
      <c r="R20" s="49"/>
      <c r="S20" s="22">
        <f>I20</f>
        <v>25.5</v>
      </c>
      <c r="T20" s="23">
        <f t="shared" si="4"/>
        <v>3</v>
      </c>
      <c r="U20" s="54"/>
    </row>
    <row r="21" spans="1:24" ht="15" x14ac:dyDescent="0.2">
      <c r="A21" s="20">
        <v>61</v>
      </c>
      <c r="B21" s="21" t="s">
        <v>139</v>
      </c>
      <c r="C21" s="3" t="s">
        <v>81</v>
      </c>
      <c r="D21" s="216">
        <v>42293</v>
      </c>
      <c r="E21" s="49"/>
      <c r="F21" s="49"/>
      <c r="G21" s="49"/>
      <c r="H21" s="49"/>
      <c r="I21" s="49"/>
      <c r="J21" s="49"/>
      <c r="K21" s="49"/>
      <c r="L21" s="22">
        <v>12.3</v>
      </c>
      <c r="M21" s="23">
        <f t="shared" ref="M21" si="18">RANK(L21,L$7:L$27)</f>
        <v>2</v>
      </c>
      <c r="N21" s="22">
        <v>11.5</v>
      </c>
      <c r="O21" s="23">
        <f t="shared" ref="O21" si="19">RANK(N21,N$7:N$27)</f>
        <v>5</v>
      </c>
      <c r="P21" s="22">
        <f t="shared" ref="P21" si="20">L21+N21</f>
        <v>23.8</v>
      </c>
      <c r="Q21" s="23">
        <f t="shared" ref="Q21" si="21">RANK(P21,P$7:P$27)</f>
        <v>4</v>
      </c>
      <c r="R21" s="49"/>
      <c r="S21" s="22">
        <f>P21</f>
        <v>23.8</v>
      </c>
      <c r="T21" s="23">
        <f t="shared" si="4"/>
        <v>13</v>
      </c>
      <c r="U21" s="41"/>
      <c r="V21" s="41"/>
      <c r="W21" s="41"/>
      <c r="X21" s="18"/>
    </row>
    <row r="22" spans="1:24" ht="15" x14ac:dyDescent="0.2">
      <c r="A22" s="20">
        <v>62</v>
      </c>
      <c r="B22" s="21" t="s">
        <v>153</v>
      </c>
      <c r="C22" s="3" t="s">
        <v>71</v>
      </c>
      <c r="D22" s="216">
        <v>41778</v>
      </c>
      <c r="E22" s="22">
        <v>13.3</v>
      </c>
      <c r="F22" s="23">
        <f t="shared" si="1"/>
        <v>1</v>
      </c>
      <c r="G22" s="22">
        <v>12.9</v>
      </c>
      <c r="H22" s="23">
        <f t="shared" si="2"/>
        <v>3</v>
      </c>
      <c r="I22" s="22">
        <f t="shared" si="0"/>
        <v>26.200000000000003</v>
      </c>
      <c r="J22" s="23">
        <f t="shared" si="3"/>
        <v>1</v>
      </c>
      <c r="K22" s="49"/>
      <c r="L22" s="49"/>
      <c r="M22" s="49"/>
      <c r="N22" s="49"/>
      <c r="O22" s="49"/>
      <c r="P22" s="49"/>
      <c r="Q22" s="49"/>
      <c r="R22" s="49"/>
      <c r="S22" s="22">
        <f t="shared" si="5"/>
        <v>26.200000000000003</v>
      </c>
      <c r="T22" s="23">
        <f t="shared" si="4"/>
        <v>1</v>
      </c>
      <c r="U22" s="23"/>
      <c r="V22" s="22"/>
      <c r="W22" s="22"/>
      <c r="X22" s="23"/>
    </row>
    <row r="23" spans="1:24" x14ac:dyDescent="0.2">
      <c r="A23" s="20">
        <v>63</v>
      </c>
      <c r="B23" s="155" t="s">
        <v>168</v>
      </c>
      <c r="C23" s="211" t="s">
        <v>85</v>
      </c>
      <c r="D23" s="218">
        <v>41774</v>
      </c>
      <c r="E23" s="22">
        <v>12.4</v>
      </c>
      <c r="F23" s="23">
        <f t="shared" si="1"/>
        <v>7</v>
      </c>
      <c r="G23" s="22">
        <v>11.4</v>
      </c>
      <c r="H23" s="23">
        <f t="shared" si="2"/>
        <v>11</v>
      </c>
      <c r="I23" s="22">
        <f t="shared" si="0"/>
        <v>23.8</v>
      </c>
      <c r="J23" s="23">
        <f t="shared" si="3"/>
        <v>10</v>
      </c>
      <c r="K23" s="49"/>
      <c r="L23" s="49"/>
      <c r="M23" s="49"/>
      <c r="N23" s="49"/>
      <c r="O23" s="49"/>
      <c r="P23" s="49"/>
      <c r="Q23" s="49"/>
      <c r="R23" s="49"/>
      <c r="S23" s="22">
        <f t="shared" si="5"/>
        <v>23.8</v>
      </c>
      <c r="T23" s="23">
        <f t="shared" si="4"/>
        <v>13</v>
      </c>
      <c r="U23" s="23"/>
      <c r="V23" s="22"/>
      <c r="W23" s="22"/>
      <c r="X23" s="23"/>
    </row>
    <row r="24" spans="1:24" x14ac:dyDescent="0.2">
      <c r="A24" s="20">
        <v>64</v>
      </c>
      <c r="B24" s="155" t="s">
        <v>169</v>
      </c>
      <c r="C24" s="211" t="s">
        <v>85</v>
      </c>
      <c r="D24" s="218">
        <v>41816</v>
      </c>
      <c r="E24" s="22">
        <v>12.55</v>
      </c>
      <c r="F24" s="23">
        <f t="shared" si="1"/>
        <v>5</v>
      </c>
      <c r="G24" s="22">
        <v>11.1</v>
      </c>
      <c r="H24" s="23">
        <f t="shared" si="2"/>
        <v>12</v>
      </c>
      <c r="I24" s="22">
        <f t="shared" si="0"/>
        <v>23.65</v>
      </c>
      <c r="J24" s="23">
        <f t="shared" si="3"/>
        <v>12</v>
      </c>
      <c r="K24" s="49"/>
      <c r="L24" s="49"/>
      <c r="M24" s="49"/>
      <c r="N24" s="49"/>
      <c r="O24" s="49"/>
      <c r="P24" s="49"/>
      <c r="Q24" s="49"/>
      <c r="R24" s="49"/>
      <c r="S24" s="22">
        <f t="shared" si="5"/>
        <v>23.65</v>
      </c>
      <c r="T24" s="23">
        <f t="shared" si="4"/>
        <v>16</v>
      </c>
      <c r="U24" s="23"/>
      <c r="V24" s="22"/>
      <c r="W24" s="22"/>
      <c r="X24" s="23"/>
    </row>
    <row r="25" spans="1:24" x14ac:dyDescent="0.2">
      <c r="A25" s="20">
        <v>65</v>
      </c>
      <c r="B25" s="155" t="s">
        <v>170</v>
      </c>
      <c r="C25" s="211" t="s">
        <v>85</v>
      </c>
      <c r="D25" s="218">
        <v>41725</v>
      </c>
      <c r="E25" s="22">
        <v>12.85</v>
      </c>
      <c r="F25" s="23">
        <f t="shared" si="1"/>
        <v>3</v>
      </c>
      <c r="G25" s="22">
        <v>11.45</v>
      </c>
      <c r="H25" s="23">
        <f t="shared" si="2"/>
        <v>10</v>
      </c>
      <c r="I25" s="22">
        <f t="shared" si="0"/>
        <v>24.299999999999997</v>
      </c>
      <c r="J25" s="23">
        <f t="shared" si="3"/>
        <v>7</v>
      </c>
      <c r="K25" s="49"/>
      <c r="L25" s="49"/>
      <c r="M25" s="49"/>
      <c r="N25" s="49"/>
      <c r="O25" s="49"/>
      <c r="P25" s="49"/>
      <c r="Q25" s="49"/>
      <c r="R25" s="49"/>
      <c r="S25" s="22">
        <f t="shared" si="5"/>
        <v>24.299999999999997</v>
      </c>
      <c r="T25" s="23">
        <f t="shared" si="4"/>
        <v>9</v>
      </c>
    </row>
    <row r="26" spans="1:24" x14ac:dyDescent="0.2">
      <c r="A26" s="20">
        <v>66</v>
      </c>
      <c r="B26" s="155" t="s">
        <v>164</v>
      </c>
      <c r="C26" s="211" t="s">
        <v>85</v>
      </c>
      <c r="D26" s="218">
        <v>41906</v>
      </c>
      <c r="E26" s="22">
        <v>12.05</v>
      </c>
      <c r="F26" s="23">
        <f t="shared" si="1"/>
        <v>12</v>
      </c>
      <c r="G26" s="22">
        <v>11.65</v>
      </c>
      <c r="H26" s="23">
        <f t="shared" si="2"/>
        <v>9</v>
      </c>
      <c r="I26" s="22">
        <f t="shared" si="0"/>
        <v>23.700000000000003</v>
      </c>
      <c r="J26" s="23">
        <f t="shared" si="3"/>
        <v>11</v>
      </c>
      <c r="K26" s="49"/>
      <c r="L26" s="49"/>
      <c r="M26" s="49"/>
      <c r="N26" s="49"/>
      <c r="O26" s="49"/>
      <c r="P26" s="49"/>
      <c r="Q26" s="49"/>
      <c r="R26" s="49"/>
      <c r="S26" s="22">
        <f t="shared" si="5"/>
        <v>23.700000000000003</v>
      </c>
      <c r="T26" s="23">
        <f t="shared" si="4"/>
        <v>15</v>
      </c>
    </row>
    <row r="27" spans="1:24" ht="15" x14ac:dyDescent="0.2">
      <c r="A27" s="20">
        <v>17</v>
      </c>
      <c r="B27" s="21" t="s">
        <v>83</v>
      </c>
      <c r="C27" s="3" t="s">
        <v>81</v>
      </c>
      <c r="D27" s="216">
        <v>42369</v>
      </c>
      <c r="E27" s="49"/>
      <c r="F27" s="49"/>
      <c r="G27" s="49"/>
      <c r="H27" s="49"/>
      <c r="I27" s="49"/>
      <c r="J27" s="49"/>
      <c r="K27" s="49"/>
      <c r="L27" s="22">
        <v>11.9</v>
      </c>
      <c r="M27" s="23">
        <f t="shared" ref="M27" si="22">RANK(L27,L$7:L$27)</f>
        <v>5</v>
      </c>
      <c r="N27" s="22">
        <v>11.5</v>
      </c>
      <c r="O27" s="23">
        <f t="shared" ref="O27" si="23">RANK(N27,N$7:N$27)</f>
        <v>5</v>
      </c>
      <c r="P27" s="22">
        <f t="shared" ref="P27" si="24">L27+N27</f>
        <v>23.4</v>
      </c>
      <c r="Q27" s="23">
        <f t="shared" ref="Q27" si="25">RANK(P27,P$7:P$27)</f>
        <v>5</v>
      </c>
      <c r="R27" s="49"/>
      <c r="S27" s="22">
        <f>P27</f>
        <v>23.4</v>
      </c>
      <c r="T27" s="23">
        <f t="shared" si="4"/>
        <v>17</v>
      </c>
    </row>
  </sheetData>
  <sheetProtection selectLockedCells="1" selectUnlockedCells="1"/>
  <mergeCells count="6">
    <mergeCell ref="U6:W6"/>
    <mergeCell ref="A1:N1"/>
    <mergeCell ref="A2:X2"/>
    <mergeCell ref="A4:X4"/>
    <mergeCell ref="E5:J5"/>
    <mergeCell ref="L5:Q5"/>
  </mergeCells>
  <conditionalFormatting sqref="E7:E12 G7:G12 I7:I12 L13:L16 N13:N16 P13:P16 E17 G17 I17 L18 N18 P18 E19:E20 G19:G20 I19:I20 L21 N21 P21 E22:E26 G22:G26 I22:I26 L27 N27 P27">
    <cfRule type="expression" dxfId="140" priority="1" stopIfTrue="1">
      <formula>F7=6</formula>
    </cfRule>
    <cfRule type="expression" dxfId="139" priority="2" stopIfTrue="1">
      <formula>F7=5</formula>
    </cfRule>
    <cfRule type="expression" dxfId="138" priority="3" stopIfTrue="1">
      <formula>F7=4</formula>
    </cfRule>
    <cfRule type="expression" dxfId="137" priority="4" stopIfTrue="1">
      <formula>F7=3</formula>
    </cfRule>
    <cfRule type="expression" dxfId="136" priority="5" stopIfTrue="1">
      <formula>F7=2</formula>
    </cfRule>
    <cfRule type="expression" dxfId="135" priority="6" stopIfTrue="1">
      <formula>F7=1</formula>
    </cfRule>
  </conditionalFormatting>
  <conditionalFormatting sqref="S7:S27">
    <cfRule type="expression" dxfId="134" priority="7" stopIfTrue="1">
      <formula>T7=6</formula>
    </cfRule>
    <cfRule type="expression" dxfId="133" priority="8" stopIfTrue="1">
      <formula>T7=5</formula>
    </cfRule>
    <cfRule type="expression" dxfId="132" priority="9" stopIfTrue="1">
      <formula>T7=4</formula>
    </cfRule>
    <cfRule type="expression" dxfId="131" priority="10" stopIfTrue="1">
      <formula>T7=3</formula>
    </cfRule>
    <cfRule type="expression" dxfId="130" priority="11" stopIfTrue="1">
      <formula>T7=2</formula>
    </cfRule>
    <cfRule type="expression" dxfId="129" priority="12" stopIfTrue="1">
      <formula>T7=1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pageSetUpPr fitToPage="1"/>
  </sheetPr>
  <dimension ref="A1:O15"/>
  <sheetViews>
    <sheetView topLeftCell="A5" zoomScale="293" zoomScaleNormal="100" workbookViewId="0">
      <selection activeCell="C15" sqref="C15"/>
    </sheetView>
  </sheetViews>
  <sheetFormatPr baseColWidth="10" defaultColWidth="9" defaultRowHeight="14" x14ac:dyDescent="0.2"/>
  <cols>
    <col min="1" max="1" width="5.33203125" style="20" bestFit="1" customWidth="1"/>
    <col min="2" max="2" width="20.5" style="21" bestFit="1" customWidth="1"/>
    <col min="3" max="3" width="8.1640625" style="20" bestFit="1" customWidth="1"/>
    <col min="4" max="4" width="5.1640625" style="21" bestFit="1" customWidth="1"/>
    <col min="5" max="5" width="3.5" style="34" bestFit="1" customWidth="1"/>
    <col min="6" max="6" width="5.33203125" style="21" bestFit="1" customWidth="1"/>
    <col min="7" max="7" width="3.5" style="21" bestFit="1" customWidth="1"/>
    <col min="8" max="8" width="5" style="21" bestFit="1" customWidth="1"/>
    <col min="9" max="9" width="3.5" style="21" bestFit="1" customWidth="1"/>
    <col min="10" max="10" width="1.6640625" style="21" customWidth="1"/>
    <col min="11" max="11" width="8.1640625" style="23" bestFit="1" customWidth="1"/>
    <col min="12" max="12" width="5.33203125" style="21" bestFit="1" customWidth="1"/>
    <col min="13" max="13" width="3.5" style="21" bestFit="1" customWidth="1"/>
    <col min="14" max="14" width="9" style="21"/>
    <col min="15" max="15" width="1.5" style="21" bestFit="1" customWidth="1"/>
    <col min="16" max="16384" width="9" style="21"/>
  </cols>
  <sheetData>
    <row r="1" spans="1:15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5" s="9" customFormat="1" ht="23" x14ac:dyDescent="0.2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5" x14ac:dyDescent="0.2">
      <c r="A3" s="33"/>
    </row>
    <row r="4" spans="1:15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5" x14ac:dyDescent="0.2">
      <c r="A5" s="33"/>
      <c r="J5" s="40"/>
    </row>
    <row r="6" spans="1:15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13</v>
      </c>
      <c r="L6" s="228"/>
      <c r="M6" s="18" t="s">
        <v>6</v>
      </c>
    </row>
    <row r="7" spans="1:15" x14ac:dyDescent="0.2">
      <c r="A7" s="20">
        <v>67</v>
      </c>
      <c r="B7" s="21" t="s">
        <v>97</v>
      </c>
      <c r="C7" s="20" t="s">
        <v>75</v>
      </c>
      <c r="D7" s="22">
        <v>12.45</v>
      </c>
      <c r="E7" s="23">
        <f>RANK(D7,D$7:D$15)</f>
        <v>1</v>
      </c>
      <c r="F7" s="22">
        <v>13.15</v>
      </c>
      <c r="G7" s="23">
        <f>RANK(F7,F$7:F$15)</f>
        <v>1</v>
      </c>
      <c r="H7" s="22">
        <f>D7+F7</f>
        <v>25.6</v>
      </c>
      <c r="I7" s="23">
        <f>RANK(H7,H$7:H$15)</f>
        <v>1</v>
      </c>
      <c r="J7" s="40"/>
      <c r="K7" s="157" t="s">
        <v>87</v>
      </c>
      <c r="L7" s="158" cm="1">
        <f t="array" ref="L7">SUM(LARGE(H$7:H$10,{1,2,3}))</f>
        <v>76.400000000000006</v>
      </c>
      <c r="M7" s="23">
        <f>RANK(L7,L$7:L$26)</f>
        <v>1</v>
      </c>
    </row>
    <row r="8" spans="1:15" x14ac:dyDescent="0.2">
      <c r="A8" s="20">
        <v>68</v>
      </c>
      <c r="B8" s="155" t="s">
        <v>127</v>
      </c>
      <c r="C8" s="156" t="s">
        <v>87</v>
      </c>
      <c r="D8" s="22">
        <v>12.25</v>
      </c>
      <c r="E8" s="23">
        <f t="shared" ref="E8:E15" si="0">RANK(D8,D$7:D$15)</f>
        <v>4</v>
      </c>
      <c r="F8" s="22">
        <v>13</v>
      </c>
      <c r="G8" s="23">
        <f t="shared" ref="G8:G15" si="1">RANK(F8,F$7:F$15)</f>
        <v>4</v>
      </c>
      <c r="H8" s="22">
        <f t="shared" ref="H8:H15" si="2">D8+F8</f>
        <v>25.25</v>
      </c>
      <c r="I8" s="23">
        <f t="shared" ref="I8:I15" si="3">RANK(H8,H$7:H$15)</f>
        <v>4</v>
      </c>
      <c r="J8" s="40"/>
      <c r="K8" s="166" t="s">
        <v>81</v>
      </c>
      <c r="L8" s="165" cm="1">
        <f t="array" ref="L8">SUM(LARGE(H$11:H$15,{1,2,3}))</f>
        <v>69.650000000000006</v>
      </c>
      <c r="M8" s="23">
        <f>RANK(L8,L$7:L$26)</f>
        <v>2</v>
      </c>
    </row>
    <row r="9" spans="1:15" x14ac:dyDescent="0.2">
      <c r="A9" s="20">
        <v>69</v>
      </c>
      <c r="B9" s="155" t="s">
        <v>128</v>
      </c>
      <c r="C9" s="156" t="s">
        <v>87</v>
      </c>
      <c r="D9" s="22">
        <v>12.3</v>
      </c>
      <c r="E9" s="23">
        <f t="shared" si="0"/>
        <v>3</v>
      </c>
      <c r="F9" s="22">
        <v>13.05</v>
      </c>
      <c r="G9" s="23">
        <f t="shared" si="1"/>
        <v>3</v>
      </c>
      <c r="H9" s="22">
        <f t="shared" si="2"/>
        <v>25.35</v>
      </c>
      <c r="I9" s="23">
        <f t="shared" si="3"/>
        <v>3</v>
      </c>
      <c r="J9" s="40"/>
      <c r="L9" s="22"/>
      <c r="M9" s="23"/>
    </row>
    <row r="10" spans="1:15" x14ac:dyDescent="0.2">
      <c r="A10" s="20">
        <v>70</v>
      </c>
      <c r="B10" s="155" t="s">
        <v>129</v>
      </c>
      <c r="C10" s="156" t="s">
        <v>87</v>
      </c>
      <c r="D10" s="22">
        <v>12.35</v>
      </c>
      <c r="E10" s="23">
        <f t="shared" si="0"/>
        <v>2</v>
      </c>
      <c r="F10" s="22">
        <v>13.1</v>
      </c>
      <c r="G10" s="23">
        <f t="shared" si="1"/>
        <v>2</v>
      </c>
      <c r="H10" s="22">
        <f t="shared" si="2"/>
        <v>25.45</v>
      </c>
      <c r="I10" s="23">
        <f t="shared" si="3"/>
        <v>2</v>
      </c>
      <c r="J10" s="40"/>
      <c r="L10" s="22"/>
      <c r="M10" s="23"/>
    </row>
    <row r="11" spans="1:15" x14ac:dyDescent="0.2">
      <c r="A11" s="20">
        <v>71</v>
      </c>
      <c r="B11" s="163" t="s">
        <v>140</v>
      </c>
      <c r="C11" s="164" t="s">
        <v>81</v>
      </c>
      <c r="D11" s="22">
        <v>11.25</v>
      </c>
      <c r="E11" s="23">
        <f t="shared" si="0"/>
        <v>7</v>
      </c>
      <c r="F11" s="22">
        <v>11.55</v>
      </c>
      <c r="G11" s="23">
        <f t="shared" si="1"/>
        <v>6</v>
      </c>
      <c r="H11" s="22">
        <f t="shared" si="2"/>
        <v>22.8</v>
      </c>
      <c r="I11" s="23">
        <f t="shared" si="3"/>
        <v>7</v>
      </c>
      <c r="J11" s="40"/>
      <c r="K11" s="55"/>
      <c r="L11" s="24"/>
      <c r="M11" s="24"/>
    </row>
    <row r="12" spans="1:15" x14ac:dyDescent="0.2">
      <c r="A12" s="20">
        <v>72</v>
      </c>
      <c r="B12" s="163" t="s">
        <v>141</v>
      </c>
      <c r="C12" s="164" t="s">
        <v>81</v>
      </c>
      <c r="D12" s="22">
        <v>10.6</v>
      </c>
      <c r="E12" s="23">
        <f t="shared" si="0"/>
        <v>9</v>
      </c>
      <c r="F12" s="22">
        <v>11.3</v>
      </c>
      <c r="G12" s="23">
        <f t="shared" si="1"/>
        <v>9</v>
      </c>
      <c r="H12" s="22">
        <f t="shared" si="2"/>
        <v>21.9</v>
      </c>
      <c r="I12" s="23">
        <f t="shared" si="3"/>
        <v>9</v>
      </c>
      <c r="K12" s="232"/>
      <c r="L12" s="232"/>
      <c r="M12" s="26"/>
    </row>
    <row r="13" spans="1:15" x14ac:dyDescent="0.2">
      <c r="A13" s="20">
        <v>73</v>
      </c>
      <c r="B13" s="163" t="s">
        <v>142</v>
      </c>
      <c r="C13" s="164" t="s">
        <v>81</v>
      </c>
      <c r="D13" s="22">
        <v>11.45</v>
      </c>
      <c r="E13" s="23">
        <f t="shared" si="0"/>
        <v>6</v>
      </c>
      <c r="F13" s="22">
        <v>11.95</v>
      </c>
      <c r="G13" s="23">
        <f t="shared" si="1"/>
        <v>5</v>
      </c>
      <c r="H13" s="22">
        <f t="shared" si="2"/>
        <v>23.4</v>
      </c>
      <c r="I13" s="23">
        <f t="shared" si="3"/>
        <v>6</v>
      </c>
      <c r="K13" s="27"/>
      <c r="L13" s="28"/>
      <c r="M13" s="27"/>
    </row>
    <row r="14" spans="1:15" x14ac:dyDescent="0.2">
      <c r="A14" s="20">
        <v>74</v>
      </c>
      <c r="B14" s="163" t="s">
        <v>143</v>
      </c>
      <c r="C14" s="164" t="s">
        <v>81</v>
      </c>
      <c r="D14" s="22">
        <v>11.9</v>
      </c>
      <c r="E14" s="23">
        <f t="shared" si="0"/>
        <v>5</v>
      </c>
      <c r="F14" s="22">
        <v>11.55</v>
      </c>
      <c r="G14" s="23">
        <f t="shared" si="1"/>
        <v>6</v>
      </c>
      <c r="H14" s="22">
        <f t="shared" si="2"/>
        <v>23.450000000000003</v>
      </c>
      <c r="I14" s="23">
        <f t="shared" si="3"/>
        <v>5</v>
      </c>
      <c r="K14" s="27"/>
      <c r="L14" s="28"/>
      <c r="M14" s="27"/>
      <c r="O14" s="21" t="s">
        <v>14</v>
      </c>
    </row>
    <row r="15" spans="1:15" x14ac:dyDescent="0.2">
      <c r="A15" s="20">
        <v>75</v>
      </c>
      <c r="B15" s="163" t="s">
        <v>144</v>
      </c>
      <c r="C15" s="164" t="s">
        <v>81</v>
      </c>
      <c r="D15" s="22">
        <v>10.65</v>
      </c>
      <c r="E15" s="23">
        <f t="shared" si="0"/>
        <v>8</v>
      </c>
      <c r="F15" s="22">
        <v>11.5</v>
      </c>
      <c r="G15" s="23">
        <f t="shared" si="1"/>
        <v>8</v>
      </c>
      <c r="H15" s="22">
        <f t="shared" si="2"/>
        <v>22.15</v>
      </c>
      <c r="I15" s="23">
        <f t="shared" si="3"/>
        <v>8</v>
      </c>
      <c r="K15" s="27"/>
      <c r="L15" s="28"/>
      <c r="M15" s="27"/>
    </row>
  </sheetData>
  <sheetProtection selectLockedCells="1" selectUnlockedCells="1"/>
  <mergeCells count="5">
    <mergeCell ref="K12:L12"/>
    <mergeCell ref="A1:M1"/>
    <mergeCell ref="A2:M2"/>
    <mergeCell ref="K6:L6"/>
    <mergeCell ref="A4:N4"/>
  </mergeCells>
  <conditionalFormatting sqref="D7:D15">
    <cfRule type="expression" dxfId="128" priority="7" stopIfTrue="1">
      <formula>E7=3</formula>
    </cfRule>
    <cfRule type="expression" dxfId="127" priority="8" stopIfTrue="1">
      <formula>E7=2</formula>
    </cfRule>
    <cfRule type="expression" dxfId="126" priority="9" stopIfTrue="1">
      <formula>E7=1</formula>
    </cfRule>
  </conditionalFormatting>
  <conditionalFormatting sqref="F7:F15">
    <cfRule type="expression" dxfId="125" priority="4" stopIfTrue="1">
      <formula>G7=3</formula>
    </cfRule>
    <cfRule type="expression" dxfId="124" priority="5" stopIfTrue="1">
      <formula>G7=2</formula>
    </cfRule>
    <cfRule type="expression" dxfId="123" priority="6" stopIfTrue="1">
      <formula>G7=1</formula>
    </cfRule>
  </conditionalFormatting>
  <conditionalFormatting sqref="H7:H15">
    <cfRule type="expression" dxfId="122" priority="1" stopIfTrue="1">
      <formula>I7=3</formula>
    </cfRule>
    <cfRule type="expression" dxfId="121" priority="2" stopIfTrue="1">
      <formula>I7=2</formula>
    </cfRule>
    <cfRule type="expression" dxfId="120" priority="3" stopIfTrue="1">
      <formula>I7=1</formula>
    </cfRule>
  </conditionalFormatting>
  <pageMargins left="0.25" right="0.25" top="0.75" bottom="0.75" header="0.3" footer="0.3"/>
  <pageSetup paperSize="9" firstPageNumber="0" fitToHeight="0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943B-0DFE-42A2-9166-661606E9EB33}">
  <sheetPr>
    <tabColor rgb="FF00FF00"/>
  </sheetPr>
  <dimension ref="A1:N7"/>
  <sheetViews>
    <sheetView workbookViewId="0">
      <selection activeCell="A4" sqref="A4:N4"/>
    </sheetView>
  </sheetViews>
  <sheetFormatPr baseColWidth="10" defaultColWidth="8.83203125" defaultRowHeight="15" x14ac:dyDescent="0.2"/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9"/>
    </row>
    <row r="2" spans="1:14" ht="23" x14ac:dyDescent="0.2">
      <c r="A2" s="230" t="s">
        <v>64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9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13</v>
      </c>
      <c r="L6" s="228"/>
      <c r="M6" s="18" t="s">
        <v>6</v>
      </c>
      <c r="N6" s="21"/>
    </row>
    <row r="7" spans="1:14" x14ac:dyDescent="0.2">
      <c r="A7" s="20"/>
      <c r="B7" s="21"/>
      <c r="C7" s="20"/>
      <c r="D7" s="22">
        <v>0</v>
      </c>
      <c r="E7" s="23">
        <f>RANK(D7,D$7:D$11)</f>
        <v>1</v>
      </c>
      <c r="F7" s="22">
        <v>0</v>
      </c>
      <c r="G7" s="23">
        <f>RANK(F7,F$7:F$11)</f>
        <v>1</v>
      </c>
      <c r="H7" s="22">
        <f>D7+F7</f>
        <v>0</v>
      </c>
      <c r="I7" s="23">
        <f>RANK(H7,H$7:H$11)</f>
        <v>1</v>
      </c>
      <c r="J7" s="40"/>
      <c r="K7" s="42"/>
      <c r="L7" s="46" t="e" cm="1">
        <f t="array" ref="L7">SUM(LARGE(H$7:H$10,{1,2,3}))</f>
        <v>#NUM!</v>
      </c>
      <c r="M7" s="23" t="e">
        <f>RANK(L7,L$7:L$26)</f>
        <v>#NUM!</v>
      </c>
      <c r="N7" s="21"/>
    </row>
  </sheetData>
  <mergeCells count="4">
    <mergeCell ref="A1:M1"/>
    <mergeCell ref="A2:M2"/>
    <mergeCell ref="A4:N4"/>
    <mergeCell ref="K6:L6"/>
  </mergeCells>
  <conditionalFormatting sqref="D7">
    <cfRule type="expression" dxfId="119" priority="7" stopIfTrue="1">
      <formula>E7=3</formula>
    </cfRule>
    <cfRule type="expression" dxfId="118" priority="8" stopIfTrue="1">
      <formula>E7=2</formula>
    </cfRule>
    <cfRule type="expression" dxfId="117" priority="9" stopIfTrue="1">
      <formula>E7=1</formula>
    </cfRule>
  </conditionalFormatting>
  <conditionalFormatting sqref="F7">
    <cfRule type="expression" dxfId="116" priority="4" stopIfTrue="1">
      <formula>G7=3</formula>
    </cfRule>
    <cfRule type="expression" dxfId="115" priority="5" stopIfTrue="1">
      <formula>G7=2</formula>
    </cfRule>
    <cfRule type="expression" dxfId="114" priority="6" stopIfTrue="1">
      <formula>G7=1</formula>
    </cfRule>
  </conditionalFormatting>
  <conditionalFormatting sqref="H7">
    <cfRule type="expression" dxfId="113" priority="1" stopIfTrue="1">
      <formula>I7=3</formula>
    </cfRule>
    <cfRule type="expression" dxfId="112" priority="2" stopIfTrue="1">
      <formula>I7=2</formula>
    </cfRule>
    <cfRule type="expression" dxfId="111" priority="3" stopIfTrue="1">
      <formula>I7=1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66"/>
  </sheetPr>
  <dimension ref="A1:T16"/>
  <sheetViews>
    <sheetView zoomScaleNormal="100" workbookViewId="0">
      <selection activeCell="A4" sqref="A4:N4"/>
    </sheetView>
  </sheetViews>
  <sheetFormatPr baseColWidth="10" defaultColWidth="9" defaultRowHeight="15" x14ac:dyDescent="0.2"/>
  <cols>
    <col min="1" max="1" width="4.5" style="96" customWidth="1"/>
    <col min="2" max="2" width="20.6640625" style="9" customWidth="1"/>
    <col min="3" max="3" width="6.6640625" style="96" bestFit="1" customWidth="1"/>
    <col min="4" max="4" width="7.6640625" style="9" bestFit="1" customWidth="1"/>
    <col min="5" max="5" width="3.83203125" style="97" bestFit="1" customWidth="1"/>
    <col min="6" max="6" width="7.6640625" style="9" bestFit="1" customWidth="1"/>
    <col min="7" max="7" width="3.83203125" style="9" bestFit="1" customWidth="1"/>
    <col min="8" max="8" width="7.5" style="9" bestFit="1" customWidth="1"/>
    <col min="9" max="9" width="3.83203125" style="9" bestFit="1" customWidth="1"/>
    <col min="10" max="10" width="1.6640625" style="9" customWidth="1"/>
    <col min="11" max="11" width="4.6640625" style="98" customWidth="1"/>
    <col min="12" max="12" width="4.83203125" style="9" bestFit="1" customWidth="1"/>
    <col min="13" max="13" width="3.33203125" style="9" bestFit="1" customWidth="1"/>
    <col min="14" max="14" width="4.6640625" style="9" customWidth="1"/>
    <col min="15" max="16384" width="9" style="9"/>
  </cols>
  <sheetData>
    <row r="1" spans="1:20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0" ht="23" x14ac:dyDescent="0.2">
      <c r="A2" s="230" t="s">
        <v>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0" x14ac:dyDescent="0.2">
      <c r="A3" s="95"/>
    </row>
    <row r="4" spans="1:20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20" x14ac:dyDescent="0.2">
      <c r="A5" s="95"/>
      <c r="J5" s="99"/>
    </row>
    <row r="6" spans="1:20" ht="32" x14ac:dyDescent="0.2">
      <c r="C6" s="100" t="s">
        <v>4</v>
      </c>
      <c r="D6" s="101" t="s">
        <v>5</v>
      </c>
      <c r="E6" s="102" t="s">
        <v>6</v>
      </c>
      <c r="F6" s="101" t="s">
        <v>7</v>
      </c>
      <c r="G6" s="102" t="s">
        <v>6</v>
      </c>
      <c r="H6" s="103" t="s">
        <v>8</v>
      </c>
      <c r="I6" s="102" t="s">
        <v>6</v>
      </c>
      <c r="J6" s="99"/>
      <c r="K6" s="235" t="s">
        <v>13</v>
      </c>
      <c r="L6" s="235"/>
      <c r="M6" s="235"/>
      <c r="N6" s="102"/>
    </row>
    <row r="7" spans="1:20" ht="28" x14ac:dyDescent="0.2">
      <c r="B7" s="104"/>
      <c r="C7" s="105"/>
      <c r="D7" s="106">
        <v>0</v>
      </c>
      <c r="E7" s="98">
        <f>RANK(D7,D$7:D$15)</f>
        <v>1</v>
      </c>
      <c r="F7" s="106">
        <v>0</v>
      </c>
      <c r="G7" s="96">
        <f>RANK(F7,F$7:F$15)</f>
        <v>1</v>
      </c>
      <c r="H7" s="106">
        <f>D7+F7</f>
        <v>0</v>
      </c>
      <c r="I7" s="96">
        <f>RANK(H7,H$7:H$15)</f>
        <v>1</v>
      </c>
      <c r="J7" s="99"/>
      <c r="K7" s="228" t="s">
        <v>13</v>
      </c>
      <c r="L7" s="228"/>
      <c r="M7" s="18" t="s">
        <v>6</v>
      </c>
      <c r="N7" s="102"/>
      <c r="P7" s="107"/>
      <c r="Q7" s="107"/>
      <c r="R7" s="107"/>
      <c r="S7" s="107"/>
      <c r="T7" s="108"/>
    </row>
    <row r="8" spans="1:20" x14ac:dyDescent="0.2">
      <c r="B8" s="104"/>
      <c r="C8" s="105"/>
      <c r="D8" s="106">
        <v>0</v>
      </c>
      <c r="E8" s="98">
        <f t="shared" ref="E8:E15" si="0">RANK(D8,D$7:D$15)</f>
        <v>1</v>
      </c>
      <c r="F8" s="106">
        <v>0</v>
      </c>
      <c r="G8" s="96">
        <f t="shared" ref="G8:G15" si="1">RANK(F8,F$7:F$15)</f>
        <v>1</v>
      </c>
      <c r="H8" s="106">
        <f t="shared" ref="H8:H15" si="2">D8+F8</f>
        <v>0</v>
      </c>
      <c r="I8" s="96">
        <f t="shared" ref="I8:I15" si="3">RANK(H8,H$7:H$15)</f>
        <v>1</v>
      </c>
      <c r="J8" s="99"/>
      <c r="K8" s="42"/>
      <c r="L8" s="46" cm="1">
        <f t="array" ref="L8">SUM(LARGE(H$7:H$10,{1,2,3}))</f>
        <v>0</v>
      </c>
      <c r="M8" s="23">
        <f>RANK(L8,L$7:L$26)</f>
        <v>1</v>
      </c>
      <c r="N8" s="98"/>
      <c r="P8" s="107"/>
      <c r="Q8" s="107"/>
      <c r="R8" s="107"/>
      <c r="S8" s="107"/>
      <c r="T8" s="108"/>
    </row>
    <row r="9" spans="1:20" x14ac:dyDescent="0.2">
      <c r="B9" s="104"/>
      <c r="C9" s="105"/>
      <c r="D9" s="106">
        <v>0</v>
      </c>
      <c r="E9" s="98">
        <f t="shared" si="0"/>
        <v>1</v>
      </c>
      <c r="F9" s="106">
        <v>0</v>
      </c>
      <c r="G9" s="96">
        <f t="shared" si="1"/>
        <v>1</v>
      </c>
      <c r="H9" s="106">
        <f t="shared" si="2"/>
        <v>0</v>
      </c>
      <c r="I9" s="96">
        <f t="shared" si="3"/>
        <v>1</v>
      </c>
      <c r="J9" s="109"/>
      <c r="K9" s="110"/>
      <c r="L9" s="111"/>
      <c r="M9" s="111"/>
      <c r="N9" s="98"/>
      <c r="P9" s="1"/>
      <c r="Q9" s="1"/>
      <c r="R9" s="1"/>
      <c r="S9" s="1"/>
      <c r="T9" s="2"/>
    </row>
    <row r="10" spans="1:20" x14ac:dyDescent="0.2">
      <c r="B10" s="104"/>
      <c r="C10" s="105"/>
      <c r="D10" s="106">
        <v>0</v>
      </c>
      <c r="E10" s="98">
        <f t="shared" si="0"/>
        <v>1</v>
      </c>
      <c r="F10" s="106">
        <v>0</v>
      </c>
      <c r="G10" s="96">
        <f t="shared" si="1"/>
        <v>1</v>
      </c>
      <c r="H10" s="106">
        <v>0</v>
      </c>
      <c r="I10" s="96">
        <f t="shared" si="3"/>
        <v>1</v>
      </c>
      <c r="J10" s="109"/>
      <c r="K10" s="110"/>
      <c r="L10" s="111"/>
      <c r="M10" s="111"/>
      <c r="N10" s="98"/>
      <c r="P10" s="1"/>
      <c r="Q10" s="1"/>
      <c r="R10" s="1"/>
      <c r="S10" s="1"/>
      <c r="T10" s="2"/>
    </row>
    <row r="11" spans="1:20" ht="20" x14ac:dyDescent="0.2">
      <c r="B11" s="112"/>
      <c r="C11" s="59"/>
      <c r="D11" s="106">
        <v>0</v>
      </c>
      <c r="E11" s="98">
        <f t="shared" si="0"/>
        <v>1</v>
      </c>
      <c r="F11" s="106">
        <v>0</v>
      </c>
      <c r="G11" s="96">
        <f t="shared" si="1"/>
        <v>1</v>
      </c>
      <c r="H11" s="106">
        <f t="shared" si="2"/>
        <v>0</v>
      </c>
      <c r="I11" s="96">
        <f t="shared" si="3"/>
        <v>1</v>
      </c>
      <c r="J11" s="109"/>
      <c r="K11" s="113"/>
      <c r="L11" s="113"/>
      <c r="M11" s="113"/>
      <c r="N11" s="102"/>
      <c r="P11" s="1"/>
      <c r="Q11" s="1"/>
      <c r="R11" s="1"/>
      <c r="S11" s="1"/>
      <c r="T11" s="2"/>
    </row>
    <row r="12" spans="1:20" ht="20" x14ac:dyDescent="0.2">
      <c r="B12" s="112"/>
      <c r="C12" s="59"/>
      <c r="D12" s="106">
        <v>0</v>
      </c>
      <c r="E12" s="98">
        <f t="shared" si="0"/>
        <v>1</v>
      </c>
      <c r="F12" s="106">
        <v>0</v>
      </c>
      <c r="G12" s="96">
        <f t="shared" si="1"/>
        <v>1</v>
      </c>
      <c r="H12" s="106">
        <f t="shared" si="2"/>
        <v>0</v>
      </c>
      <c r="I12" s="96">
        <f t="shared" si="3"/>
        <v>1</v>
      </c>
      <c r="J12" s="109"/>
      <c r="K12" s="113"/>
      <c r="L12" s="113"/>
      <c r="M12" s="113"/>
      <c r="N12" s="102"/>
      <c r="P12" s="1"/>
      <c r="Q12" s="1"/>
      <c r="R12" s="1"/>
      <c r="S12" s="1"/>
      <c r="T12" s="2"/>
    </row>
    <row r="13" spans="1:20" x14ac:dyDescent="0.2">
      <c r="B13" s="112"/>
      <c r="C13" s="59"/>
      <c r="D13" s="106">
        <v>0</v>
      </c>
      <c r="E13" s="98">
        <f t="shared" si="0"/>
        <v>1</v>
      </c>
      <c r="F13" s="106">
        <v>0</v>
      </c>
      <c r="G13" s="96">
        <f t="shared" si="1"/>
        <v>1</v>
      </c>
      <c r="H13" s="106">
        <f t="shared" si="2"/>
        <v>0</v>
      </c>
      <c r="I13" s="96">
        <f t="shared" si="3"/>
        <v>1</v>
      </c>
      <c r="J13" s="109"/>
      <c r="K13" s="114"/>
      <c r="L13" s="115"/>
      <c r="M13" s="115"/>
      <c r="N13" s="98"/>
      <c r="P13" s="1"/>
      <c r="Q13" s="1"/>
      <c r="R13" s="1"/>
      <c r="S13" s="1"/>
      <c r="T13" s="2"/>
    </row>
    <row r="14" spans="1:20" x14ac:dyDescent="0.2">
      <c r="B14" s="116"/>
      <c r="C14" s="50"/>
      <c r="D14" s="106">
        <v>0</v>
      </c>
      <c r="E14" s="98">
        <f t="shared" si="0"/>
        <v>1</v>
      </c>
      <c r="F14" s="106">
        <v>0</v>
      </c>
      <c r="G14" s="96">
        <f t="shared" si="1"/>
        <v>1</v>
      </c>
      <c r="H14" s="106">
        <f t="shared" si="2"/>
        <v>0</v>
      </c>
      <c r="I14" s="96">
        <f t="shared" si="3"/>
        <v>1</v>
      </c>
      <c r="J14" s="109"/>
      <c r="K14" s="114"/>
      <c r="L14" s="115"/>
      <c r="M14" s="115"/>
      <c r="N14" s="98"/>
      <c r="P14" s="1"/>
      <c r="Q14" s="1"/>
      <c r="R14" s="1"/>
      <c r="S14" s="1"/>
      <c r="T14" s="2"/>
    </row>
    <row r="15" spans="1:20" x14ac:dyDescent="0.2">
      <c r="B15" s="116"/>
      <c r="C15" s="50"/>
      <c r="D15" s="106">
        <v>0</v>
      </c>
      <c r="E15" s="98">
        <f t="shared" si="0"/>
        <v>1</v>
      </c>
      <c r="F15" s="106">
        <v>0</v>
      </c>
      <c r="G15" s="96">
        <f t="shared" si="1"/>
        <v>1</v>
      </c>
      <c r="H15" s="106">
        <f t="shared" si="2"/>
        <v>0</v>
      </c>
      <c r="I15" s="96">
        <f t="shared" si="3"/>
        <v>1</v>
      </c>
      <c r="K15" s="114"/>
      <c r="L15" s="115"/>
      <c r="M15" s="115"/>
      <c r="N15" s="98"/>
    </row>
    <row r="16" spans="1:20" x14ac:dyDescent="0.2">
      <c r="B16" s="116"/>
      <c r="C16" s="117"/>
      <c r="F16" s="106"/>
      <c r="G16" s="96"/>
      <c r="H16" s="106"/>
      <c r="I16" s="96"/>
    </row>
  </sheetData>
  <sheetProtection selectLockedCells="1" selectUnlockedCells="1"/>
  <mergeCells count="5">
    <mergeCell ref="A1:N1"/>
    <mergeCell ref="A2:N2"/>
    <mergeCell ref="A4:N4"/>
    <mergeCell ref="K6:M6"/>
    <mergeCell ref="K7:L7"/>
  </mergeCells>
  <conditionalFormatting sqref="D7:D15">
    <cfRule type="expression" dxfId="110" priority="10" stopIfTrue="1">
      <formula>E7=3</formula>
    </cfRule>
    <cfRule type="expression" dxfId="109" priority="11" stopIfTrue="1">
      <formula>E7=2</formula>
    </cfRule>
    <cfRule type="expression" dxfId="108" priority="12" stopIfTrue="1">
      <formula>E7=1</formula>
    </cfRule>
  </conditionalFormatting>
  <conditionalFormatting sqref="F7:F15">
    <cfRule type="expression" dxfId="107" priority="7" stopIfTrue="1">
      <formula>G7=3</formula>
    </cfRule>
    <cfRule type="expression" dxfId="106" priority="8" stopIfTrue="1">
      <formula>G7=2</formula>
    </cfRule>
    <cfRule type="expression" dxfId="105" priority="9" stopIfTrue="1">
      <formula>G7=1</formula>
    </cfRule>
  </conditionalFormatting>
  <conditionalFormatting sqref="H7:H15">
    <cfRule type="expression" dxfId="104" priority="1" stopIfTrue="1">
      <formula>I7=3</formula>
    </cfRule>
    <cfRule type="expression" dxfId="103" priority="2" stopIfTrue="1">
      <formula>I7=2</formula>
    </cfRule>
    <cfRule type="expression" dxfId="102" priority="3" stopIfTrue="1">
      <formula>I7=1</formula>
    </cfRule>
  </conditionalFormatting>
  <pageMargins left="0.31527777777777777" right="0.11805555555555555" top="0.74791666666666667" bottom="0.74791666666666667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66"/>
    <pageSetUpPr fitToPage="1"/>
  </sheetPr>
  <dimension ref="A1:R15"/>
  <sheetViews>
    <sheetView zoomScale="166" zoomScaleNormal="100" workbookViewId="0">
      <selection activeCell="F15" sqref="F15"/>
    </sheetView>
  </sheetViews>
  <sheetFormatPr baseColWidth="10" defaultColWidth="9" defaultRowHeight="14" x14ac:dyDescent="0.2"/>
  <cols>
    <col min="1" max="1" width="5" style="13" customWidth="1"/>
    <col min="2" max="2" width="23.33203125" style="12" customWidth="1"/>
    <col min="3" max="3" width="18.1640625" style="13" bestFit="1" customWidth="1"/>
    <col min="4" max="4" width="9.33203125" style="12" customWidth="1"/>
    <col min="5" max="5" width="4.6640625" style="14" customWidth="1"/>
    <col min="6" max="6" width="9.33203125" style="12" customWidth="1"/>
    <col min="7" max="7" width="4.6640625" style="12" customWidth="1"/>
    <col min="8" max="8" width="10.83203125" style="12" customWidth="1"/>
    <col min="9" max="9" width="4.6640625" style="12" customWidth="1"/>
    <col min="10" max="10" width="1.6640625" style="12" customWidth="1"/>
    <col min="11" max="11" width="8.1640625" style="15" bestFit="1" customWidth="1"/>
    <col min="12" max="12" width="7.83203125" style="12" customWidth="1"/>
    <col min="13" max="13" width="4.6640625" style="12" customWidth="1"/>
    <col min="14" max="15" width="9" style="12"/>
    <col min="16" max="16" width="15.5" style="12" bestFit="1" customWidth="1"/>
    <col min="17" max="17" width="13.6640625" style="12" bestFit="1" customWidth="1"/>
    <col min="18" max="16384" width="9" style="12"/>
  </cols>
  <sheetData>
    <row r="1" spans="1:18" s="10" customFormat="1" ht="23" x14ac:dyDescent="0.3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8" s="10" customFormat="1" ht="23" x14ac:dyDescent="0.3">
      <c r="A2" s="226" t="s">
        <v>21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8" x14ac:dyDescent="0.2">
      <c r="A3" s="11"/>
    </row>
    <row r="4" spans="1:18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8" x14ac:dyDescent="0.2">
      <c r="A5" s="11"/>
      <c r="J5" s="56"/>
    </row>
    <row r="6" spans="1:18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56"/>
      <c r="K6" s="228" t="s">
        <v>13</v>
      </c>
      <c r="L6" s="228"/>
      <c r="M6" s="18" t="s">
        <v>6</v>
      </c>
      <c r="O6" s="29"/>
      <c r="P6" s="29"/>
      <c r="Q6" s="29"/>
      <c r="R6" s="29"/>
    </row>
    <row r="7" spans="1:18" s="21" customFormat="1" ht="15" x14ac:dyDescent="0.2">
      <c r="A7" s="20">
        <v>76</v>
      </c>
      <c r="B7" s="80" t="s">
        <v>49</v>
      </c>
      <c r="C7" s="86" t="s">
        <v>31</v>
      </c>
      <c r="D7" s="22">
        <v>11.7</v>
      </c>
      <c r="E7" s="23">
        <f t="shared" ref="E7:E15" si="0">RANK(D7,D$7:D$15)</f>
        <v>6</v>
      </c>
      <c r="F7" s="22">
        <v>11</v>
      </c>
      <c r="G7" s="23">
        <f t="shared" ref="G7:G15" si="1">RANK(F7,F$7:F$15)</f>
        <v>8</v>
      </c>
      <c r="H7" s="22">
        <f>D7+F7</f>
        <v>22.7</v>
      </c>
      <c r="I7" s="23">
        <f t="shared" ref="I7:I15" si="2">RANK(H7,H$7:H$15)</f>
        <v>7</v>
      </c>
      <c r="J7" s="40"/>
      <c r="K7" s="154" t="s">
        <v>75</v>
      </c>
      <c r="L7" s="151" cm="1">
        <f t="array" ref="L7">SUM(LARGE(H$8:H$11,{1,2,3}))</f>
        <v>69.699999999999989</v>
      </c>
      <c r="M7" s="23">
        <f>RANK(L7,L$7:L$26)</f>
        <v>1</v>
      </c>
      <c r="O7" s="31"/>
      <c r="P7" s="31"/>
      <c r="Q7" s="31"/>
      <c r="R7" s="31"/>
    </row>
    <row r="8" spans="1:18" s="21" customFormat="1" x14ac:dyDescent="0.2">
      <c r="A8" s="20">
        <v>77</v>
      </c>
      <c r="B8" s="152" t="s">
        <v>98</v>
      </c>
      <c r="C8" s="153" t="s">
        <v>75</v>
      </c>
      <c r="D8" s="22">
        <v>11.1</v>
      </c>
      <c r="E8" s="23">
        <f t="shared" si="0"/>
        <v>8</v>
      </c>
      <c r="F8" s="22">
        <v>11.25</v>
      </c>
      <c r="G8" s="23">
        <f t="shared" si="1"/>
        <v>4</v>
      </c>
      <c r="H8" s="22">
        <f t="shared" ref="H8:H15" si="3">D8+F8</f>
        <v>22.35</v>
      </c>
      <c r="I8" s="23">
        <f t="shared" si="2"/>
        <v>8</v>
      </c>
      <c r="J8" s="40"/>
      <c r="K8" s="180" t="s">
        <v>71</v>
      </c>
      <c r="L8" s="181" cm="1">
        <f t="array" ref="L8">SUM(LARGE(H$12:H$15,{1,2,3}))</f>
        <v>69.100000000000009</v>
      </c>
      <c r="M8" s="23">
        <f>RANK(L8,L$7:L$26)</f>
        <v>2</v>
      </c>
      <c r="O8" s="31"/>
      <c r="P8" s="31"/>
      <c r="Q8" s="31"/>
      <c r="R8" s="31"/>
    </row>
    <row r="9" spans="1:18" s="21" customFormat="1" x14ac:dyDescent="0.2">
      <c r="A9" s="20">
        <v>78</v>
      </c>
      <c r="B9" s="152" t="s">
        <v>99</v>
      </c>
      <c r="C9" s="153" t="s">
        <v>75</v>
      </c>
      <c r="D9" s="22">
        <v>11.95</v>
      </c>
      <c r="E9" s="23">
        <f t="shared" si="0"/>
        <v>2</v>
      </c>
      <c r="F9" s="22">
        <v>11.5</v>
      </c>
      <c r="G9" s="23">
        <f t="shared" si="1"/>
        <v>1</v>
      </c>
      <c r="H9" s="22">
        <f t="shared" si="3"/>
        <v>23.45</v>
      </c>
      <c r="I9" s="23">
        <f t="shared" si="2"/>
        <v>1</v>
      </c>
      <c r="J9" s="40"/>
      <c r="K9" s="15"/>
      <c r="L9" s="12"/>
      <c r="M9" s="23"/>
      <c r="O9" s="31"/>
      <c r="P9" s="31"/>
      <c r="Q9" s="31"/>
      <c r="R9" s="31"/>
    </row>
    <row r="10" spans="1:18" s="21" customFormat="1" x14ac:dyDescent="0.2">
      <c r="A10" s="20">
        <v>79</v>
      </c>
      <c r="B10" s="152" t="s">
        <v>100</v>
      </c>
      <c r="C10" s="153" t="s">
        <v>75</v>
      </c>
      <c r="D10" s="22">
        <v>11.55</v>
      </c>
      <c r="E10" s="23">
        <f t="shared" si="0"/>
        <v>7</v>
      </c>
      <c r="F10" s="22">
        <v>11.35</v>
      </c>
      <c r="G10" s="23">
        <f t="shared" si="1"/>
        <v>3</v>
      </c>
      <c r="H10" s="22">
        <f t="shared" si="3"/>
        <v>22.9</v>
      </c>
      <c r="I10" s="23">
        <f t="shared" si="2"/>
        <v>5</v>
      </c>
      <c r="J10" s="40"/>
      <c r="K10" s="15"/>
      <c r="L10" s="12"/>
      <c r="M10" s="23"/>
      <c r="O10" s="31"/>
      <c r="P10" s="31"/>
      <c r="Q10" s="31"/>
      <c r="R10" s="31"/>
    </row>
    <row r="11" spans="1:18" s="21" customFormat="1" x14ac:dyDescent="0.2">
      <c r="A11" s="20">
        <v>80</v>
      </c>
      <c r="B11" s="152" t="s">
        <v>101</v>
      </c>
      <c r="C11" s="153" t="s">
        <v>75</v>
      </c>
      <c r="D11" s="22">
        <v>11.95</v>
      </c>
      <c r="E11" s="23">
        <f t="shared" si="0"/>
        <v>2</v>
      </c>
      <c r="F11" s="22">
        <v>11.4</v>
      </c>
      <c r="G11" s="23">
        <f t="shared" si="1"/>
        <v>2</v>
      </c>
      <c r="H11" s="22">
        <f t="shared" si="3"/>
        <v>23.35</v>
      </c>
      <c r="I11" s="23">
        <f t="shared" si="2"/>
        <v>2</v>
      </c>
      <c r="J11" s="40"/>
      <c r="K11" s="15"/>
      <c r="L11" s="12"/>
      <c r="M11" s="18"/>
      <c r="O11" s="31"/>
      <c r="P11" s="31"/>
      <c r="Q11" s="31"/>
      <c r="R11" s="31"/>
    </row>
    <row r="12" spans="1:18" s="21" customFormat="1" x14ac:dyDescent="0.2">
      <c r="A12" s="20">
        <v>81</v>
      </c>
      <c r="B12" s="178" t="s">
        <v>154</v>
      </c>
      <c r="C12" s="179" t="s">
        <v>71</v>
      </c>
      <c r="D12" s="22">
        <v>11.75</v>
      </c>
      <c r="E12" s="23">
        <f t="shared" si="0"/>
        <v>5</v>
      </c>
      <c r="F12" s="22">
        <v>11.05</v>
      </c>
      <c r="G12" s="23">
        <f t="shared" si="1"/>
        <v>7</v>
      </c>
      <c r="H12" s="22">
        <f t="shared" si="3"/>
        <v>22.8</v>
      </c>
      <c r="I12" s="23">
        <f t="shared" si="2"/>
        <v>6</v>
      </c>
      <c r="J12" s="40"/>
      <c r="K12" s="15"/>
      <c r="L12" s="12"/>
      <c r="M12" s="23"/>
      <c r="O12" s="31"/>
      <c r="P12" s="31"/>
      <c r="Q12" s="31"/>
      <c r="R12" s="31"/>
    </row>
    <row r="13" spans="1:18" s="21" customFormat="1" x14ac:dyDescent="0.2">
      <c r="A13" s="20">
        <v>82</v>
      </c>
      <c r="B13" s="178" t="s">
        <v>155</v>
      </c>
      <c r="C13" s="179" t="s">
        <v>71</v>
      </c>
      <c r="D13" s="22">
        <v>0</v>
      </c>
      <c r="E13" s="23">
        <f t="shared" si="0"/>
        <v>9</v>
      </c>
      <c r="F13" s="22">
        <v>0</v>
      </c>
      <c r="G13" s="23">
        <f t="shared" si="1"/>
        <v>9</v>
      </c>
      <c r="H13" s="22">
        <f t="shared" ref="H13" si="4">D13+F13</f>
        <v>0</v>
      </c>
      <c r="I13" s="23">
        <f t="shared" si="2"/>
        <v>9</v>
      </c>
      <c r="J13" s="40"/>
      <c r="K13" s="15"/>
      <c r="L13" s="12"/>
      <c r="M13" s="23"/>
      <c r="O13" s="31"/>
      <c r="P13" s="31"/>
      <c r="Q13" s="31"/>
      <c r="R13" s="31"/>
    </row>
    <row r="14" spans="1:18" s="21" customFormat="1" x14ac:dyDescent="0.2">
      <c r="A14" s="20">
        <v>83</v>
      </c>
      <c r="B14" s="178" t="s">
        <v>156</v>
      </c>
      <c r="C14" s="179" t="s">
        <v>71</v>
      </c>
      <c r="D14" s="22">
        <v>12.05</v>
      </c>
      <c r="E14" s="23">
        <f t="shared" si="0"/>
        <v>1</v>
      </c>
      <c r="F14" s="22">
        <v>11.15</v>
      </c>
      <c r="G14" s="23">
        <f t="shared" si="1"/>
        <v>6</v>
      </c>
      <c r="H14" s="22">
        <f t="shared" si="3"/>
        <v>23.200000000000003</v>
      </c>
      <c r="I14" s="23">
        <f t="shared" si="2"/>
        <v>3</v>
      </c>
      <c r="J14" s="40"/>
      <c r="K14" s="15"/>
      <c r="L14" s="12"/>
      <c r="M14" s="23"/>
      <c r="O14" s="31"/>
      <c r="P14" s="31"/>
      <c r="Q14" s="31"/>
      <c r="R14" s="31"/>
    </row>
    <row r="15" spans="1:18" s="36" customFormat="1" x14ac:dyDescent="0.2">
      <c r="A15" s="20">
        <v>84</v>
      </c>
      <c r="B15" s="187" t="s">
        <v>157</v>
      </c>
      <c r="C15" s="188" t="s">
        <v>71</v>
      </c>
      <c r="D15" s="52">
        <v>11.9</v>
      </c>
      <c r="E15" s="51">
        <f t="shared" si="0"/>
        <v>4</v>
      </c>
      <c r="F15" s="52">
        <v>11.2</v>
      </c>
      <c r="G15" s="51">
        <f t="shared" si="1"/>
        <v>5</v>
      </c>
      <c r="H15" s="52">
        <f t="shared" si="3"/>
        <v>23.1</v>
      </c>
      <c r="I15" s="51">
        <f t="shared" si="2"/>
        <v>4</v>
      </c>
      <c r="J15" s="189"/>
      <c r="K15" s="190"/>
      <c r="L15" s="191"/>
      <c r="M15" s="51"/>
      <c r="O15" s="32"/>
      <c r="P15" s="32"/>
      <c r="Q15" s="32"/>
      <c r="R15" s="32"/>
    </row>
  </sheetData>
  <sheetProtection selectLockedCells="1" selectUnlockedCells="1"/>
  <mergeCells count="4">
    <mergeCell ref="A1:M1"/>
    <mergeCell ref="A2:M2"/>
    <mergeCell ref="K6:L6"/>
    <mergeCell ref="A4:N4"/>
  </mergeCells>
  <conditionalFormatting sqref="D7:D15 F7:F15 H7:H15">
    <cfRule type="expression" dxfId="101" priority="7" stopIfTrue="1">
      <formula>E7=3</formula>
    </cfRule>
    <cfRule type="expression" dxfId="100" priority="8" stopIfTrue="1">
      <formula>E7=2</formula>
    </cfRule>
    <cfRule type="expression" dxfId="99" priority="9" stopIfTrue="1">
      <formula>E7=1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66"/>
    <pageSetUpPr fitToPage="1"/>
  </sheetPr>
  <dimension ref="A1:W39"/>
  <sheetViews>
    <sheetView topLeftCell="A2" zoomScale="214" zoomScaleNormal="100" workbookViewId="0">
      <selection activeCell="I10" sqref="I10"/>
    </sheetView>
  </sheetViews>
  <sheetFormatPr baseColWidth="10" defaultColWidth="9" defaultRowHeight="14" x14ac:dyDescent="0.2"/>
  <cols>
    <col min="1" max="1" width="4.6640625" style="20" customWidth="1"/>
    <col min="2" max="2" width="15.6640625" style="21" bestFit="1" customWidth="1"/>
    <col min="3" max="3" width="18.33203125" style="34" bestFit="1" customWidth="1"/>
    <col min="4" max="4" width="5" style="20" bestFit="1" customWidth="1"/>
    <col min="5" max="5" width="4.6640625" style="21" bestFit="1" customWidth="1"/>
    <col min="6" max="6" width="5.1640625" style="34" bestFit="1" customWidth="1"/>
    <col min="7" max="7" width="3.33203125" style="21" bestFit="1" customWidth="1"/>
    <col min="8" max="8" width="4.83203125" style="21" bestFit="1" customWidth="1"/>
    <col min="9" max="9" width="3.33203125" style="21" bestFit="1" customWidth="1"/>
    <col min="10" max="10" width="4.6640625" style="21" customWidth="1"/>
    <col min="11" max="12" width="1.6640625" style="21" customWidth="1"/>
    <col min="13" max="13" width="10.83203125" style="21" customWidth="1"/>
    <col min="14" max="15" width="6.6640625" style="21" bestFit="1" customWidth="1"/>
    <col min="16" max="16" width="14" style="23" bestFit="1" customWidth="1"/>
    <col min="17" max="17" width="10.1640625" style="21" bestFit="1" customWidth="1"/>
    <col min="18" max="18" width="7.83203125" style="21" customWidth="1"/>
    <col min="19" max="19" width="4.6640625" style="21" customWidth="1"/>
    <col min="20" max="16384" width="9" style="21"/>
  </cols>
  <sheetData>
    <row r="1" spans="1:23" s="9" customFormat="1" ht="23" x14ac:dyDescent="0.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71"/>
      <c r="M1" s="71"/>
      <c r="N1" s="71"/>
      <c r="O1" s="71"/>
      <c r="P1" s="71"/>
      <c r="Q1" s="71"/>
      <c r="R1" s="71"/>
      <c r="S1" s="71"/>
    </row>
    <row r="2" spans="1:23" s="9" customFormat="1" ht="23" x14ac:dyDescent="0.2">
      <c r="A2" s="230" t="s">
        <v>22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72"/>
      <c r="M2" s="72"/>
      <c r="N2" s="72"/>
      <c r="O2" s="72"/>
      <c r="P2" s="72"/>
      <c r="Q2" s="72"/>
      <c r="R2" s="72"/>
      <c r="S2" s="72"/>
    </row>
    <row r="3" spans="1:23" x14ac:dyDescent="0.2">
      <c r="A3" s="33"/>
    </row>
    <row r="4" spans="1:23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48"/>
      <c r="P4" s="48"/>
      <c r="Q4" s="48"/>
      <c r="R4" s="48"/>
      <c r="S4" s="48"/>
    </row>
    <row r="5" spans="1:23" x14ac:dyDescent="0.2">
      <c r="A5" s="33"/>
    </row>
    <row r="6" spans="1:23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64"/>
      <c r="K6" s="41"/>
      <c r="L6" s="41"/>
      <c r="M6" s="228" t="s">
        <v>13</v>
      </c>
      <c r="N6" s="228"/>
      <c r="O6" s="18" t="s">
        <v>6</v>
      </c>
      <c r="P6" s="21"/>
      <c r="R6" s="31"/>
      <c r="S6" s="31"/>
      <c r="T6" s="31"/>
      <c r="U6" s="31"/>
      <c r="V6" s="65"/>
    </row>
    <row r="7" spans="1:23" x14ac:dyDescent="0.2">
      <c r="A7" s="20">
        <v>85</v>
      </c>
      <c r="B7" s="81" t="s">
        <v>50</v>
      </c>
      <c r="C7" s="82" t="s">
        <v>31</v>
      </c>
      <c r="D7" s="22">
        <v>12.35</v>
      </c>
      <c r="E7" s="23">
        <f>RANK(D7,D$7:D$17)</f>
        <v>2</v>
      </c>
      <c r="F7" s="22">
        <v>12.7</v>
      </c>
      <c r="G7" s="23">
        <f>RANK(F7,F$7:F$17)</f>
        <v>5</v>
      </c>
      <c r="H7" s="22">
        <f>D7+F7</f>
        <v>25.049999999999997</v>
      </c>
      <c r="I7" s="23">
        <f>RANK(H7,H$7:H$17)</f>
        <v>2</v>
      </c>
      <c r="J7" s="66"/>
      <c r="K7" s="41"/>
      <c r="L7" s="41"/>
      <c r="M7" s="161" t="s">
        <v>85</v>
      </c>
      <c r="N7" s="162" cm="1">
        <f t="array" ref="N7">SUM(LARGE(H$12:H$16,{1,2,3}))</f>
        <v>70.55</v>
      </c>
      <c r="O7" s="23">
        <f>RANK(N7,N$7:N$27)</f>
        <v>1</v>
      </c>
      <c r="R7" s="31"/>
      <c r="S7" s="31"/>
      <c r="T7" s="31"/>
      <c r="U7" s="31"/>
      <c r="V7" s="65"/>
    </row>
    <row r="8" spans="1:23" x14ac:dyDescent="0.2">
      <c r="A8" s="20">
        <v>86</v>
      </c>
      <c r="B8" s="81" t="s">
        <v>51</v>
      </c>
      <c r="C8" s="82" t="s">
        <v>31</v>
      </c>
      <c r="D8" s="22">
        <v>11.9</v>
      </c>
      <c r="E8" s="23">
        <f>RANK(D8,D$7:D$17)</f>
        <v>5</v>
      </c>
      <c r="F8" s="22">
        <v>12.75</v>
      </c>
      <c r="G8" s="23">
        <f>RANK(F8,F$7:F$17)</f>
        <v>4</v>
      </c>
      <c r="H8" s="22">
        <f t="shared" ref="H8:H17" si="0">D8+F8</f>
        <v>24.65</v>
      </c>
      <c r="I8" s="23">
        <f>RANK(H8,H$7:H$17)</f>
        <v>3</v>
      </c>
      <c r="J8" s="66"/>
      <c r="K8" s="23"/>
      <c r="L8" s="22"/>
      <c r="M8" s="22"/>
      <c r="N8" s="23"/>
      <c r="O8" s="62"/>
      <c r="P8" s="62"/>
      <c r="R8" s="31"/>
      <c r="S8" s="31"/>
      <c r="T8" s="31"/>
      <c r="U8" s="31"/>
      <c r="V8" s="65"/>
    </row>
    <row r="9" spans="1:23" ht="15" x14ac:dyDescent="0.2">
      <c r="A9" s="20">
        <v>87</v>
      </c>
      <c r="B9" s="21" t="s">
        <v>102</v>
      </c>
      <c r="C9" s="25" t="s">
        <v>75</v>
      </c>
      <c r="D9" s="22">
        <v>11.6</v>
      </c>
      <c r="E9" s="23">
        <f>RANK(D9,D$7:D$17)</f>
        <v>8</v>
      </c>
      <c r="F9" s="22">
        <v>12.95</v>
      </c>
      <c r="G9" s="23">
        <f>RANK(F9,F$7:F$17)</f>
        <v>2</v>
      </c>
      <c r="H9" s="22">
        <f t="shared" si="0"/>
        <v>24.549999999999997</v>
      </c>
      <c r="I9" s="23">
        <f>RANK(H9,H$7:H$17)</f>
        <v>5</v>
      </c>
      <c r="J9" s="66"/>
      <c r="K9" s="23"/>
      <c r="L9" s="22"/>
      <c r="M9" s="22"/>
      <c r="N9" s="23"/>
      <c r="O9" s="23"/>
      <c r="R9" s="35"/>
      <c r="S9" s="35"/>
      <c r="T9" s="35"/>
      <c r="U9" s="35"/>
      <c r="V9" s="65"/>
    </row>
    <row r="10" spans="1:23" ht="15" x14ac:dyDescent="0.2">
      <c r="A10" s="20">
        <v>88</v>
      </c>
      <c r="B10" s="21" t="s">
        <v>103</v>
      </c>
      <c r="C10" s="25" t="s">
        <v>75</v>
      </c>
      <c r="D10" s="22">
        <v>12.5</v>
      </c>
      <c r="E10" s="23">
        <f>RANK(D10,D$7:D$17)</f>
        <v>1</v>
      </c>
      <c r="F10" s="22">
        <v>12.85</v>
      </c>
      <c r="G10" s="23">
        <f>RANK(F10,F$7:F$17)</f>
        <v>3</v>
      </c>
      <c r="H10" s="22">
        <f t="shared" si="0"/>
        <v>25.35</v>
      </c>
      <c r="I10" s="23">
        <f>RANK(H10,H$7:H$17)</f>
        <v>1</v>
      </c>
      <c r="J10" s="66"/>
      <c r="K10" s="23"/>
      <c r="L10" s="23"/>
      <c r="M10" s="22"/>
      <c r="N10" s="22"/>
      <c r="O10" s="23"/>
      <c r="Q10" s="23"/>
      <c r="S10" s="35"/>
      <c r="T10" s="35"/>
      <c r="U10" s="35"/>
      <c r="V10" s="35"/>
      <c r="W10" s="65"/>
    </row>
    <row r="11" spans="1:23" x14ac:dyDescent="0.2">
      <c r="A11" s="20">
        <v>89</v>
      </c>
      <c r="B11" s="21" t="s">
        <v>158</v>
      </c>
      <c r="C11" s="51" t="s">
        <v>71</v>
      </c>
      <c r="D11" s="22">
        <v>11.55</v>
      </c>
      <c r="E11" s="23">
        <f>RANK(D11,D$7:D$17)</f>
        <v>10</v>
      </c>
      <c r="F11" s="22">
        <v>13</v>
      </c>
      <c r="G11" s="23">
        <f>RANK(F11,F$7:F$17)</f>
        <v>1</v>
      </c>
      <c r="H11" s="22">
        <f t="shared" si="0"/>
        <v>24.55</v>
      </c>
      <c r="I11" s="23">
        <f>RANK(H11,H$7:H$17)</f>
        <v>4</v>
      </c>
      <c r="J11" s="66"/>
      <c r="K11" s="23"/>
      <c r="L11" s="41"/>
      <c r="M11" s="41"/>
      <c r="N11" s="41"/>
      <c r="P11" s="63"/>
      <c r="Q11" s="63"/>
      <c r="S11" s="35"/>
      <c r="T11" s="35"/>
      <c r="U11" s="35"/>
      <c r="V11" s="35"/>
      <c r="W11" s="65"/>
    </row>
    <row r="12" spans="1:23" x14ac:dyDescent="0.2">
      <c r="A12" s="20">
        <v>90</v>
      </c>
      <c r="B12" s="155" t="s">
        <v>171</v>
      </c>
      <c r="C12" s="156" t="s">
        <v>85</v>
      </c>
      <c r="D12" s="22">
        <v>11.75</v>
      </c>
      <c r="E12" s="23">
        <f>RANK(D12,D$7:D$17)</f>
        <v>7</v>
      </c>
      <c r="F12" s="22">
        <v>11.2</v>
      </c>
      <c r="G12" s="23">
        <f>RANK(F12,F$7:F$17)</f>
        <v>10</v>
      </c>
      <c r="H12" s="22">
        <f t="shared" si="0"/>
        <v>22.95</v>
      </c>
      <c r="I12" s="23">
        <f>RANK(H12,H$7:H$17)</f>
        <v>10</v>
      </c>
      <c r="J12" s="66"/>
      <c r="K12" s="23"/>
      <c r="L12" s="23"/>
      <c r="M12" s="22"/>
      <c r="N12" s="22"/>
      <c r="O12" s="23"/>
      <c r="Q12" s="23"/>
      <c r="S12" s="31"/>
      <c r="T12" s="31"/>
      <c r="U12" s="31"/>
      <c r="V12" s="31"/>
      <c r="W12" s="65"/>
    </row>
    <row r="13" spans="1:23" x14ac:dyDescent="0.2">
      <c r="A13" s="20">
        <v>91</v>
      </c>
      <c r="B13" s="155" t="s">
        <v>172</v>
      </c>
      <c r="C13" s="156" t="s">
        <v>85</v>
      </c>
      <c r="D13" s="22">
        <v>12.05</v>
      </c>
      <c r="E13" s="23">
        <f>RANK(D13,D$7:D$17)</f>
        <v>4</v>
      </c>
      <c r="F13" s="22">
        <v>11.5</v>
      </c>
      <c r="G13" s="23">
        <f>RANK(F13,F$7:F$17)</f>
        <v>8</v>
      </c>
      <c r="H13" s="22">
        <f t="shared" si="0"/>
        <v>23.55</v>
      </c>
      <c r="I13" s="23">
        <f>RANK(H13,H$7:H$17)</f>
        <v>8</v>
      </c>
      <c r="J13" s="66"/>
      <c r="K13" s="23"/>
      <c r="L13" s="23"/>
      <c r="M13" s="22"/>
      <c r="N13" s="22"/>
      <c r="O13" s="23"/>
      <c r="S13" s="32"/>
      <c r="T13" s="32"/>
      <c r="U13" s="32"/>
      <c r="V13" s="32"/>
      <c r="W13" s="65"/>
    </row>
    <row r="14" spans="1:23" x14ac:dyDescent="0.2">
      <c r="A14" s="20">
        <v>92</v>
      </c>
      <c r="B14" s="155" t="s">
        <v>173</v>
      </c>
      <c r="C14" s="156" t="s">
        <v>85</v>
      </c>
      <c r="D14" s="22">
        <v>12.2</v>
      </c>
      <c r="E14" s="23">
        <f>RANK(D14,D$7:D$17)</f>
        <v>3</v>
      </c>
      <c r="F14" s="22">
        <v>11.6</v>
      </c>
      <c r="G14" s="23">
        <f>RANK(F14,F$7:F$17)</f>
        <v>7</v>
      </c>
      <c r="H14" s="22">
        <f t="shared" si="0"/>
        <v>23.799999999999997</v>
      </c>
      <c r="I14" s="23">
        <f>RANK(H14,H$7:H$17)</f>
        <v>7</v>
      </c>
      <c r="J14" s="66"/>
      <c r="K14" s="23"/>
      <c r="L14" s="23"/>
      <c r="M14" s="22"/>
      <c r="N14" s="22"/>
      <c r="O14" s="23"/>
      <c r="S14" s="31"/>
      <c r="T14" s="31"/>
      <c r="U14" s="31"/>
      <c r="V14" s="31"/>
      <c r="W14" s="65"/>
    </row>
    <row r="15" spans="1:23" x14ac:dyDescent="0.2">
      <c r="A15" s="20">
        <v>93</v>
      </c>
      <c r="B15" s="184" t="s">
        <v>174</v>
      </c>
      <c r="C15" s="156" t="s">
        <v>85</v>
      </c>
      <c r="D15" s="22">
        <v>11.85</v>
      </c>
      <c r="E15" s="23">
        <f>RANK(D15,D$7:D$17)</f>
        <v>6</v>
      </c>
      <c r="F15" s="22">
        <v>11.35</v>
      </c>
      <c r="G15" s="23">
        <f>RANK(F15,F$7:F$17)</f>
        <v>9</v>
      </c>
      <c r="H15" s="22">
        <f t="shared" si="0"/>
        <v>23.2</v>
      </c>
      <c r="I15" s="23">
        <f>RANK(H15,H$7:H$17)</f>
        <v>9</v>
      </c>
      <c r="J15" s="66"/>
      <c r="K15" s="23"/>
      <c r="L15" s="78"/>
      <c r="M15" s="78"/>
      <c r="N15" s="78"/>
      <c r="O15" s="24"/>
      <c r="S15" s="31"/>
      <c r="T15" s="31"/>
      <c r="U15" s="31"/>
      <c r="V15" s="31"/>
      <c r="W15" s="65"/>
    </row>
    <row r="16" spans="1:23" x14ac:dyDescent="0.2">
      <c r="A16" s="20">
        <v>94</v>
      </c>
      <c r="B16" s="155" t="s">
        <v>175</v>
      </c>
      <c r="C16" s="156" t="s">
        <v>85</v>
      </c>
      <c r="D16" s="22">
        <v>11.35</v>
      </c>
      <c r="E16" s="23">
        <f>RANK(D16,D$7:D$17)</f>
        <v>11</v>
      </c>
      <c r="F16" s="22">
        <v>11.15</v>
      </c>
      <c r="G16" s="23">
        <f>RANK(F16,F$7:F$17)</f>
        <v>11</v>
      </c>
      <c r="H16" s="22">
        <f t="shared" si="0"/>
        <v>22.5</v>
      </c>
      <c r="I16" s="23">
        <f>RANK(H16,H$7:H$17)</f>
        <v>11</v>
      </c>
      <c r="J16" s="66"/>
      <c r="K16" s="23"/>
      <c r="L16" s="27"/>
      <c r="M16" s="28"/>
      <c r="N16" s="28"/>
      <c r="O16" s="27"/>
      <c r="S16" s="31"/>
      <c r="T16" s="31"/>
      <c r="U16" s="31"/>
      <c r="V16" s="31"/>
      <c r="W16" s="65"/>
    </row>
    <row r="17" spans="1:23" s="9" customFormat="1" ht="15" x14ac:dyDescent="0.2">
      <c r="A17" s="20">
        <v>95</v>
      </c>
      <c r="B17" s="36" t="s">
        <v>116</v>
      </c>
      <c r="C17" s="51" t="s">
        <v>119</v>
      </c>
      <c r="D17" s="22">
        <v>11.6</v>
      </c>
      <c r="E17" s="23">
        <f>RANK(D17,D$7:D$17)</f>
        <v>8</v>
      </c>
      <c r="F17" s="22">
        <v>12.55</v>
      </c>
      <c r="G17" s="23">
        <f>RANK(F17,F$7:F$17)</f>
        <v>6</v>
      </c>
      <c r="H17" s="22">
        <f t="shared" si="0"/>
        <v>24.15</v>
      </c>
      <c r="I17" s="23">
        <f>RANK(H17,H$7:H$17)</f>
        <v>6</v>
      </c>
      <c r="J17" s="99"/>
      <c r="K17" s="96"/>
      <c r="M17" s="96"/>
      <c r="O17" s="97"/>
      <c r="U17" s="171"/>
    </row>
    <row r="18" spans="1:23" x14ac:dyDescent="0.2">
      <c r="B18" s="3"/>
      <c r="C18" s="57"/>
      <c r="D18" s="25"/>
      <c r="E18" s="22"/>
      <c r="F18" s="23"/>
      <c r="G18" s="22"/>
      <c r="H18" s="23"/>
      <c r="I18" s="22"/>
      <c r="J18" s="23"/>
      <c r="K18" s="23"/>
      <c r="L18" s="27"/>
      <c r="M18" s="28"/>
      <c r="N18" s="28"/>
      <c r="O18" s="27"/>
      <c r="S18" s="35"/>
      <c r="T18" s="35"/>
      <c r="U18" s="35"/>
      <c r="V18" s="35"/>
      <c r="W18" s="65"/>
    </row>
    <row r="19" spans="1:23" x14ac:dyDescent="0.2">
      <c r="A19" s="60"/>
      <c r="B19" s="4"/>
      <c r="C19" s="67"/>
      <c r="D19" s="59"/>
      <c r="E19" s="58"/>
      <c r="F19" s="57"/>
      <c r="G19" s="58"/>
      <c r="H19" s="57"/>
      <c r="I19" s="58"/>
      <c r="J19" s="57"/>
      <c r="K19" s="57"/>
      <c r="M19" s="23"/>
      <c r="N19" s="22"/>
      <c r="O19" s="22"/>
      <c r="S19" s="35"/>
      <c r="T19" s="35"/>
      <c r="U19" s="35"/>
      <c r="V19" s="35"/>
      <c r="W19" s="65"/>
    </row>
    <row r="20" spans="1:23" x14ac:dyDescent="0.2">
      <c r="A20" s="60"/>
      <c r="B20" s="5"/>
      <c r="C20" s="67"/>
      <c r="D20" s="59"/>
      <c r="E20" s="58"/>
      <c r="F20" s="57"/>
      <c r="G20" s="58"/>
      <c r="H20" s="57"/>
      <c r="I20" s="58"/>
      <c r="J20" s="57"/>
      <c r="K20" s="57"/>
      <c r="M20" s="23"/>
      <c r="N20" s="22"/>
      <c r="O20" s="22"/>
      <c r="S20" s="35"/>
      <c r="T20" s="35"/>
      <c r="U20" s="35"/>
      <c r="V20" s="35"/>
      <c r="W20" s="65"/>
    </row>
    <row r="21" spans="1:23" x14ac:dyDescent="0.2">
      <c r="A21" s="60"/>
      <c r="B21" s="5"/>
      <c r="C21" s="69"/>
      <c r="D21" s="59"/>
      <c r="E21" s="58"/>
      <c r="F21" s="57"/>
      <c r="G21" s="58"/>
      <c r="H21" s="57"/>
      <c r="I21" s="58"/>
      <c r="J21" s="57"/>
      <c r="K21" s="57"/>
      <c r="M21" s="23"/>
      <c r="N21" s="22"/>
      <c r="O21" s="22"/>
      <c r="S21" s="35"/>
      <c r="T21" s="35"/>
      <c r="U21" s="35"/>
      <c r="V21" s="35"/>
      <c r="W21" s="65"/>
    </row>
    <row r="22" spans="1:23" x14ac:dyDescent="0.2">
      <c r="A22" s="60"/>
      <c r="B22" s="5"/>
      <c r="C22" s="67"/>
      <c r="D22" s="59"/>
      <c r="E22" s="58"/>
      <c r="F22" s="57"/>
      <c r="G22" s="58"/>
      <c r="H22" s="57"/>
      <c r="I22" s="58"/>
      <c r="J22" s="57"/>
      <c r="K22" s="57"/>
      <c r="M22" s="23"/>
      <c r="N22" s="22"/>
      <c r="O22" s="22"/>
      <c r="S22" s="31"/>
      <c r="T22" s="31"/>
      <c r="U22" s="31"/>
      <c r="V22" s="31"/>
      <c r="W22" s="65"/>
    </row>
    <row r="23" spans="1:23" x14ac:dyDescent="0.2">
      <c r="B23" s="6"/>
      <c r="C23" s="67"/>
      <c r="D23" s="53"/>
      <c r="E23" s="22"/>
      <c r="F23" s="23"/>
      <c r="G23" s="22"/>
      <c r="H23" s="23"/>
      <c r="I23" s="22"/>
      <c r="J23" s="23"/>
      <c r="K23" s="23"/>
      <c r="M23" s="23"/>
      <c r="N23" s="22"/>
      <c r="O23" s="22"/>
      <c r="S23" s="32"/>
      <c r="T23" s="32"/>
      <c r="U23" s="32"/>
      <c r="V23" s="32"/>
      <c r="W23" s="65"/>
    </row>
    <row r="24" spans="1:23" x14ac:dyDescent="0.2">
      <c r="B24" s="6"/>
      <c r="C24" s="23"/>
      <c r="D24" s="53"/>
      <c r="E24" s="22"/>
      <c r="F24" s="23"/>
      <c r="G24" s="22"/>
      <c r="H24" s="23"/>
      <c r="I24" s="22"/>
      <c r="J24" s="23"/>
      <c r="K24" s="23"/>
      <c r="M24" s="23"/>
      <c r="N24" s="22"/>
      <c r="O24" s="22"/>
      <c r="S24" s="31"/>
      <c r="T24" s="31"/>
      <c r="U24" s="31"/>
      <c r="V24" s="31"/>
      <c r="W24" s="65"/>
    </row>
    <row r="25" spans="1:23" x14ac:dyDescent="0.2">
      <c r="A25" s="68"/>
      <c r="B25" s="7"/>
      <c r="D25" s="70"/>
      <c r="E25" s="28"/>
      <c r="F25" s="27"/>
      <c r="G25" s="28"/>
      <c r="H25" s="27"/>
      <c r="I25" s="28"/>
      <c r="J25" s="27"/>
      <c r="K25" s="27"/>
      <c r="M25" s="23"/>
      <c r="N25" s="22"/>
      <c r="O25" s="22"/>
      <c r="S25" s="35"/>
      <c r="T25" s="35"/>
      <c r="U25" s="35"/>
      <c r="V25" s="35"/>
      <c r="W25" s="65"/>
    </row>
    <row r="26" spans="1:23" x14ac:dyDescent="0.2">
      <c r="B26" s="8"/>
      <c r="C26" s="23"/>
      <c r="D26" s="53"/>
      <c r="E26" s="22"/>
      <c r="F26" s="23"/>
      <c r="G26" s="22"/>
      <c r="H26" s="23"/>
      <c r="I26" s="22"/>
      <c r="J26" s="23"/>
      <c r="K26" s="23"/>
      <c r="M26" s="23"/>
      <c r="N26" s="22"/>
      <c r="O26" s="22"/>
      <c r="S26" s="31"/>
      <c r="T26" s="31"/>
      <c r="U26" s="31"/>
      <c r="V26" s="31"/>
      <c r="W26" s="65"/>
    </row>
    <row r="27" spans="1:23" x14ac:dyDescent="0.2">
      <c r="B27" s="8"/>
      <c r="C27" s="23"/>
      <c r="D27" s="53"/>
      <c r="E27" s="22"/>
      <c r="F27" s="23"/>
      <c r="G27" s="22"/>
      <c r="H27" s="23"/>
      <c r="I27" s="22"/>
      <c r="J27" s="23"/>
      <c r="K27" s="23"/>
      <c r="M27" s="23"/>
      <c r="N27" s="22"/>
      <c r="O27" s="22"/>
    </row>
    <row r="28" spans="1:23" x14ac:dyDescent="0.2">
      <c r="C28" s="23"/>
      <c r="D28" s="25"/>
      <c r="E28" s="22"/>
      <c r="F28" s="23"/>
      <c r="G28" s="22"/>
      <c r="H28" s="23"/>
      <c r="I28" s="22"/>
      <c r="J28" s="23"/>
      <c r="K28" s="23"/>
      <c r="P28" s="21"/>
    </row>
    <row r="29" spans="1:23" x14ac:dyDescent="0.2">
      <c r="C29" s="23"/>
      <c r="P29" s="21"/>
    </row>
    <row r="30" spans="1:23" x14ac:dyDescent="0.2">
      <c r="C30" s="23"/>
      <c r="D30" s="25"/>
      <c r="E30" s="22"/>
      <c r="F30" s="23"/>
      <c r="G30" s="22"/>
      <c r="H30" s="23"/>
      <c r="I30" s="22"/>
      <c r="J30" s="23"/>
      <c r="K30" s="23"/>
      <c r="P30" s="21"/>
    </row>
    <row r="31" spans="1:23" x14ac:dyDescent="0.2">
      <c r="C31" s="23"/>
      <c r="D31" s="25"/>
      <c r="E31" s="22"/>
      <c r="F31" s="23"/>
      <c r="G31" s="22"/>
      <c r="H31" s="23"/>
      <c r="I31" s="22"/>
      <c r="J31" s="23"/>
      <c r="K31" s="23"/>
      <c r="P31" s="21"/>
    </row>
    <row r="32" spans="1:23" x14ac:dyDescent="0.2">
      <c r="C32" s="23"/>
      <c r="D32" s="25"/>
      <c r="E32" s="22"/>
      <c r="F32" s="23"/>
      <c r="G32" s="22"/>
      <c r="H32" s="23"/>
      <c r="I32" s="22"/>
      <c r="J32" s="23"/>
      <c r="K32" s="23"/>
      <c r="P32" s="21"/>
    </row>
    <row r="33" spans="3:16" x14ac:dyDescent="0.2">
      <c r="C33" s="23"/>
      <c r="D33" s="25"/>
      <c r="E33" s="22"/>
      <c r="F33" s="23"/>
      <c r="G33" s="22"/>
      <c r="H33" s="23"/>
      <c r="I33" s="22"/>
      <c r="J33" s="23"/>
      <c r="K33" s="23"/>
      <c r="P33" s="21"/>
    </row>
    <row r="34" spans="3:16" x14ac:dyDescent="0.2">
      <c r="C34" s="23"/>
      <c r="D34" s="25"/>
      <c r="E34" s="22"/>
      <c r="F34" s="23"/>
      <c r="G34" s="22"/>
      <c r="H34" s="23"/>
      <c r="I34" s="22"/>
      <c r="J34" s="23"/>
      <c r="K34" s="23"/>
      <c r="P34" s="21"/>
    </row>
    <row r="35" spans="3:16" x14ac:dyDescent="0.2">
      <c r="C35" s="23"/>
      <c r="D35" s="25"/>
      <c r="E35" s="22"/>
      <c r="F35" s="23"/>
      <c r="G35" s="22"/>
      <c r="H35" s="23"/>
      <c r="I35" s="22"/>
      <c r="J35" s="23"/>
      <c r="K35" s="23"/>
      <c r="P35" s="21"/>
    </row>
    <row r="36" spans="3:16" x14ac:dyDescent="0.2">
      <c r="D36" s="25"/>
      <c r="E36" s="22"/>
      <c r="F36" s="23"/>
      <c r="G36" s="22"/>
      <c r="H36" s="23"/>
      <c r="I36" s="22"/>
      <c r="J36" s="23"/>
      <c r="K36" s="23"/>
      <c r="P36" s="21"/>
    </row>
    <row r="37" spans="3:16" x14ac:dyDescent="0.2">
      <c r="D37" s="25"/>
      <c r="E37" s="22"/>
      <c r="F37" s="23"/>
      <c r="G37" s="22"/>
      <c r="H37" s="23"/>
      <c r="I37" s="22"/>
      <c r="J37" s="23"/>
      <c r="K37" s="23"/>
      <c r="P37" s="21"/>
    </row>
    <row r="38" spans="3:16" x14ac:dyDescent="0.2">
      <c r="D38" s="25"/>
      <c r="E38" s="22"/>
      <c r="F38" s="23"/>
      <c r="G38" s="22"/>
      <c r="H38" s="23"/>
      <c r="I38" s="22"/>
      <c r="J38" s="23"/>
      <c r="K38" s="23"/>
      <c r="P38" s="21"/>
    </row>
    <row r="39" spans="3:16" x14ac:dyDescent="0.2">
      <c r="D39" s="25"/>
      <c r="E39" s="22"/>
      <c r="F39" s="23"/>
      <c r="G39" s="22"/>
      <c r="H39" s="23"/>
      <c r="I39" s="22"/>
      <c r="J39" s="23"/>
      <c r="K39" s="23"/>
      <c r="P39" s="21"/>
    </row>
  </sheetData>
  <sheetProtection selectLockedCells="1" selectUnlockedCells="1"/>
  <sortState xmlns:xlrd2="http://schemas.microsoft.com/office/spreadsheetml/2017/richdata2" ref="B19:D27">
    <sortCondition ref="C19:C27"/>
  </sortState>
  <mergeCells count="4">
    <mergeCell ref="A1:K1"/>
    <mergeCell ref="A2:K2"/>
    <mergeCell ref="M6:N6"/>
    <mergeCell ref="A4:N4"/>
  </mergeCells>
  <conditionalFormatting sqref="D7 F7 H7">
    <cfRule type="expression" dxfId="98" priority="1" stopIfTrue="1">
      <formula>E7=6</formula>
    </cfRule>
    <cfRule type="expression" dxfId="97" priority="2" stopIfTrue="1">
      <formula>E7=5</formula>
    </cfRule>
    <cfRule type="expression" dxfId="96" priority="3" stopIfTrue="1">
      <formula>E7=4</formula>
    </cfRule>
    <cfRule type="expression" dxfId="95" priority="4" stopIfTrue="1">
      <formula>E7=3</formula>
    </cfRule>
    <cfRule type="expression" dxfId="94" priority="5" stopIfTrue="1">
      <formula>E7=2</formula>
    </cfRule>
    <cfRule type="expression" dxfId="93" priority="6" stopIfTrue="1">
      <formula>E7=1</formula>
    </cfRule>
  </conditionalFormatting>
  <conditionalFormatting sqref="D8:D17 F8:F17 H8:H17">
    <cfRule type="expression" dxfId="92" priority="13" stopIfTrue="1">
      <formula>E8=6</formula>
    </cfRule>
    <cfRule type="expression" dxfId="91" priority="14" stopIfTrue="1">
      <formula>E8=5</formula>
    </cfRule>
    <cfRule type="expression" dxfId="90" priority="15" stopIfTrue="1">
      <formula>E8=4</formula>
    </cfRule>
    <cfRule type="expression" dxfId="89" priority="16" stopIfTrue="1">
      <formula>E8=3</formula>
    </cfRule>
    <cfRule type="expression" dxfId="88" priority="17" stopIfTrue="1">
      <formula>E8=2</formula>
    </cfRule>
    <cfRule type="expression" dxfId="87" priority="18" stopIfTrue="1">
      <formula>E8=1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66"/>
    <pageSetUpPr fitToPage="1"/>
  </sheetPr>
  <dimension ref="A1:T18"/>
  <sheetViews>
    <sheetView topLeftCell="A5" zoomScale="200" zoomScaleNormal="200" workbookViewId="0">
      <selection activeCell="I15" sqref="I15"/>
    </sheetView>
  </sheetViews>
  <sheetFormatPr baseColWidth="10" defaultColWidth="9" defaultRowHeight="15" x14ac:dyDescent="0.2"/>
  <cols>
    <col min="1" max="1" width="4.33203125" style="96" customWidth="1"/>
    <col min="2" max="2" width="21.1640625" style="9" bestFit="1" customWidth="1"/>
    <col min="3" max="3" width="21.33203125" style="96" bestFit="1" customWidth="1"/>
    <col min="4" max="4" width="9.33203125" style="9" customWidth="1"/>
    <col min="5" max="5" width="5.1640625" style="97" bestFit="1" customWidth="1"/>
    <col min="6" max="6" width="9.33203125" style="9" customWidth="1"/>
    <col min="7" max="7" width="4.6640625" style="9" customWidth="1"/>
    <col min="8" max="8" width="10.83203125" style="9" customWidth="1"/>
    <col min="9" max="9" width="4.6640625" style="9" customWidth="1"/>
    <col min="10" max="10" width="1.6640625" style="9" customWidth="1"/>
    <col min="11" max="11" width="9.33203125" style="171" bestFit="1" customWidth="1"/>
    <col min="12" max="12" width="9.33203125" style="9" customWidth="1"/>
    <col min="13" max="13" width="7.83203125" style="9" customWidth="1"/>
    <col min="14" max="14" width="4.6640625" style="9" customWidth="1"/>
    <col min="15" max="16384" width="9" style="9"/>
  </cols>
  <sheetData>
    <row r="1" spans="1:20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0" ht="23" x14ac:dyDescent="0.2">
      <c r="A2" s="230" t="s">
        <v>23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0" ht="9.75" customHeight="1" x14ac:dyDescent="0.2">
      <c r="A3" s="95"/>
    </row>
    <row r="4" spans="1:20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20" ht="12.75" customHeight="1" x14ac:dyDescent="0.2">
      <c r="A5" s="95"/>
      <c r="J5" s="99"/>
    </row>
    <row r="6" spans="1:20" ht="32" x14ac:dyDescent="0.2">
      <c r="C6" s="100" t="s">
        <v>4</v>
      </c>
      <c r="D6" s="101" t="s">
        <v>5</v>
      </c>
      <c r="E6" s="102" t="s">
        <v>6</v>
      </c>
      <c r="F6" s="101" t="s">
        <v>7</v>
      </c>
      <c r="G6" s="102" t="s">
        <v>6</v>
      </c>
      <c r="H6" s="103" t="s">
        <v>8</v>
      </c>
      <c r="I6" s="102" t="s">
        <v>6</v>
      </c>
      <c r="J6" s="99"/>
      <c r="K6" s="228" t="s">
        <v>13</v>
      </c>
      <c r="L6" s="228"/>
      <c r="M6" s="18" t="s">
        <v>6</v>
      </c>
      <c r="P6" s="107"/>
      <c r="Q6" s="107"/>
      <c r="R6" s="107"/>
      <c r="S6" s="107"/>
      <c r="T6" s="108"/>
    </row>
    <row r="7" spans="1:20" x14ac:dyDescent="0.2">
      <c r="A7" s="96">
        <v>96</v>
      </c>
      <c r="B7" s="200" t="s">
        <v>52</v>
      </c>
      <c r="C7" s="201" t="s">
        <v>39</v>
      </c>
      <c r="D7" s="22">
        <v>13.25</v>
      </c>
      <c r="E7" s="23">
        <f t="shared" ref="E7:E18" si="0">RANK(D7,D$7:D$18)</f>
        <v>1</v>
      </c>
      <c r="F7" s="22">
        <v>12.25</v>
      </c>
      <c r="G7" s="23">
        <f t="shared" ref="G7:G18" si="1">RANK(F7,F$7:F$18)</f>
        <v>11</v>
      </c>
      <c r="H7" s="22">
        <f t="shared" ref="H7:H18" si="2">D7+F7</f>
        <v>25.5</v>
      </c>
      <c r="I7" s="23">
        <f t="shared" ref="I7:I18" si="3">RANK(H7,H$7:H$18)</f>
        <v>5</v>
      </c>
      <c r="J7" s="99"/>
      <c r="K7" s="202" t="s">
        <v>87</v>
      </c>
      <c r="L7" s="203" cm="1">
        <f t="array" ref="L7">SUM(LARGE(H$10:H$12,{1,2,3}))</f>
        <v>73.75</v>
      </c>
      <c r="M7" s="98">
        <f>RANK(L7,L$7:L$27)</f>
        <v>2</v>
      </c>
      <c r="N7" s="98"/>
      <c r="P7" s="204"/>
      <c r="Q7" s="204"/>
      <c r="R7" s="204"/>
      <c r="S7" s="204"/>
      <c r="T7" s="205"/>
    </row>
    <row r="8" spans="1:20" x14ac:dyDescent="0.2">
      <c r="A8" s="96">
        <v>97</v>
      </c>
      <c r="B8" s="200" t="s">
        <v>53</v>
      </c>
      <c r="C8" s="201" t="s">
        <v>39</v>
      </c>
      <c r="D8" s="106">
        <v>12.8</v>
      </c>
      <c r="E8" s="98">
        <f t="shared" si="0"/>
        <v>6</v>
      </c>
      <c r="F8" s="106">
        <v>12.6</v>
      </c>
      <c r="G8" s="98">
        <f t="shared" si="1"/>
        <v>7</v>
      </c>
      <c r="H8" s="106">
        <f t="shared" si="2"/>
        <v>25.4</v>
      </c>
      <c r="I8" s="98">
        <f t="shared" si="3"/>
        <v>7</v>
      </c>
      <c r="J8" s="99"/>
      <c r="K8" s="172" t="s">
        <v>81</v>
      </c>
      <c r="L8" s="170" cm="1">
        <f t="array" ref="L8">SUM(LARGE(H$13:H$15,{1,2,3}))</f>
        <v>76.8</v>
      </c>
      <c r="M8" s="98">
        <f>RANK(L8,L$7:L$27)</f>
        <v>1</v>
      </c>
      <c r="N8" s="98"/>
      <c r="P8" s="204"/>
      <c r="Q8" s="204"/>
      <c r="R8" s="204"/>
      <c r="S8" s="204"/>
      <c r="T8" s="205"/>
    </row>
    <row r="9" spans="1:20" ht="16" x14ac:dyDescent="0.2">
      <c r="A9" s="96">
        <v>98</v>
      </c>
      <c r="B9" s="9" t="s">
        <v>104</v>
      </c>
      <c r="C9" s="206" t="s">
        <v>75</v>
      </c>
      <c r="D9" s="106">
        <v>12.95</v>
      </c>
      <c r="E9" s="98">
        <f t="shared" si="0"/>
        <v>2</v>
      </c>
      <c r="F9" s="106">
        <v>12.7</v>
      </c>
      <c r="G9" s="98">
        <f t="shared" si="1"/>
        <v>5</v>
      </c>
      <c r="H9" s="106">
        <f t="shared" si="2"/>
        <v>25.65</v>
      </c>
      <c r="I9" s="98">
        <f t="shared" si="3"/>
        <v>3</v>
      </c>
      <c r="J9" s="99"/>
      <c r="K9" s="173"/>
      <c r="L9" s="121"/>
      <c r="M9" s="121"/>
      <c r="N9" s="120"/>
    </row>
    <row r="10" spans="1:20" x14ac:dyDescent="0.2">
      <c r="A10" s="96">
        <v>99</v>
      </c>
      <c r="B10" s="159" t="s">
        <v>130</v>
      </c>
      <c r="C10" s="160" t="s">
        <v>87</v>
      </c>
      <c r="D10" s="106">
        <v>12.2</v>
      </c>
      <c r="E10" s="98">
        <f t="shared" si="0"/>
        <v>11</v>
      </c>
      <c r="F10" s="106">
        <v>11.95</v>
      </c>
      <c r="G10" s="98">
        <f t="shared" si="1"/>
        <v>12</v>
      </c>
      <c r="H10" s="106">
        <f t="shared" si="2"/>
        <v>24.15</v>
      </c>
      <c r="I10" s="98">
        <f t="shared" si="3"/>
        <v>12</v>
      </c>
      <c r="J10" s="99"/>
      <c r="K10" s="173"/>
      <c r="L10" s="121"/>
      <c r="M10" s="121"/>
      <c r="N10" s="120"/>
    </row>
    <row r="11" spans="1:20" x14ac:dyDescent="0.2">
      <c r="A11" s="96">
        <v>100</v>
      </c>
      <c r="B11" s="159" t="s">
        <v>131</v>
      </c>
      <c r="C11" s="160" t="s">
        <v>87</v>
      </c>
      <c r="D11" s="106">
        <v>11.75</v>
      </c>
      <c r="E11" s="98">
        <f t="shared" si="0"/>
        <v>12</v>
      </c>
      <c r="F11" s="106">
        <v>12.5</v>
      </c>
      <c r="G11" s="98">
        <f t="shared" si="1"/>
        <v>10</v>
      </c>
      <c r="H11" s="106">
        <f t="shared" si="2"/>
        <v>24.25</v>
      </c>
      <c r="I11" s="98">
        <f t="shared" si="3"/>
        <v>11</v>
      </c>
      <c r="J11" s="99"/>
      <c r="K11" s="173"/>
      <c r="L11" s="121"/>
      <c r="M11" s="121"/>
      <c r="N11" s="120"/>
    </row>
    <row r="12" spans="1:20" x14ac:dyDescent="0.2">
      <c r="A12" s="96">
        <v>101</v>
      </c>
      <c r="B12" s="159" t="s">
        <v>132</v>
      </c>
      <c r="C12" s="160" t="s">
        <v>87</v>
      </c>
      <c r="D12" s="106">
        <v>12.65</v>
      </c>
      <c r="E12" s="98">
        <f t="shared" si="0"/>
        <v>8</v>
      </c>
      <c r="F12" s="106">
        <v>12.7</v>
      </c>
      <c r="G12" s="98">
        <f t="shared" si="1"/>
        <v>5</v>
      </c>
      <c r="H12" s="106">
        <f t="shared" si="2"/>
        <v>25.35</v>
      </c>
      <c r="I12" s="98">
        <f t="shared" si="3"/>
        <v>8</v>
      </c>
      <c r="J12" s="99"/>
    </row>
    <row r="13" spans="1:20" x14ac:dyDescent="0.2">
      <c r="A13" s="96">
        <v>102</v>
      </c>
      <c r="B13" s="168" t="s">
        <v>145</v>
      </c>
      <c r="C13" s="169" t="s">
        <v>81</v>
      </c>
      <c r="D13" s="106">
        <v>12.35</v>
      </c>
      <c r="E13" s="98">
        <f t="shared" si="0"/>
        <v>10</v>
      </c>
      <c r="F13" s="106">
        <v>12.8</v>
      </c>
      <c r="G13" s="98">
        <f t="shared" si="1"/>
        <v>3</v>
      </c>
      <c r="H13" s="106">
        <f t="shared" si="2"/>
        <v>25.15</v>
      </c>
      <c r="I13" s="98">
        <f t="shared" si="3"/>
        <v>9</v>
      </c>
      <c r="J13" s="99"/>
    </row>
    <row r="14" spans="1:20" x14ac:dyDescent="0.2">
      <c r="A14" s="96">
        <v>103</v>
      </c>
      <c r="B14" s="168" t="s">
        <v>146</v>
      </c>
      <c r="C14" s="169" t="s">
        <v>81</v>
      </c>
      <c r="D14" s="106">
        <v>12.95</v>
      </c>
      <c r="E14" s="98">
        <f t="shared" si="0"/>
        <v>2</v>
      </c>
      <c r="F14" s="106">
        <v>12.55</v>
      </c>
      <c r="G14" s="98">
        <f t="shared" si="1"/>
        <v>8</v>
      </c>
      <c r="H14" s="106">
        <f t="shared" si="2"/>
        <v>25.5</v>
      </c>
      <c r="I14" s="98">
        <f t="shared" si="3"/>
        <v>5</v>
      </c>
      <c r="J14" s="99"/>
    </row>
    <row r="15" spans="1:20" x14ac:dyDescent="0.2">
      <c r="A15" s="96">
        <v>104</v>
      </c>
      <c r="B15" s="168" t="s">
        <v>147</v>
      </c>
      <c r="C15" s="169" t="s">
        <v>81</v>
      </c>
      <c r="D15" s="106">
        <v>12.85</v>
      </c>
      <c r="E15" s="98">
        <f t="shared" si="0"/>
        <v>4</v>
      </c>
      <c r="F15" s="106">
        <v>13.3</v>
      </c>
      <c r="G15" s="98">
        <f t="shared" si="1"/>
        <v>1</v>
      </c>
      <c r="H15" s="106">
        <f t="shared" si="2"/>
        <v>26.15</v>
      </c>
      <c r="I15" s="98">
        <f t="shared" si="3"/>
        <v>1</v>
      </c>
      <c r="J15" s="99"/>
    </row>
    <row r="16" spans="1:20" x14ac:dyDescent="0.2">
      <c r="A16" s="96">
        <v>105</v>
      </c>
      <c r="B16" s="9" t="s">
        <v>159</v>
      </c>
      <c r="C16" s="96" t="s">
        <v>71</v>
      </c>
      <c r="D16" s="106">
        <v>12.85</v>
      </c>
      <c r="E16" s="98">
        <f t="shared" si="0"/>
        <v>4</v>
      </c>
      <c r="F16" s="106">
        <v>12.75</v>
      </c>
      <c r="G16" s="98">
        <f t="shared" si="1"/>
        <v>4</v>
      </c>
      <c r="H16" s="106">
        <f t="shared" si="2"/>
        <v>25.6</v>
      </c>
      <c r="I16" s="98">
        <f t="shared" si="3"/>
        <v>4</v>
      </c>
      <c r="J16" s="99"/>
    </row>
    <row r="17" spans="1:10" x14ac:dyDescent="0.2">
      <c r="A17" s="96">
        <v>106</v>
      </c>
      <c r="B17" s="9" t="s">
        <v>176</v>
      </c>
      <c r="C17" s="96" t="s">
        <v>85</v>
      </c>
      <c r="D17" s="106">
        <v>12.45</v>
      </c>
      <c r="E17" s="98">
        <f t="shared" si="0"/>
        <v>9</v>
      </c>
      <c r="F17" s="106">
        <v>12.55</v>
      </c>
      <c r="G17" s="98">
        <f t="shared" si="1"/>
        <v>8</v>
      </c>
      <c r="H17" s="106">
        <f t="shared" si="2"/>
        <v>25</v>
      </c>
      <c r="I17" s="98">
        <f t="shared" si="3"/>
        <v>10</v>
      </c>
      <c r="J17" s="99"/>
    </row>
    <row r="18" spans="1:10" x14ac:dyDescent="0.2">
      <c r="A18" s="96">
        <v>107</v>
      </c>
      <c r="B18" s="9" t="s">
        <v>177</v>
      </c>
      <c r="C18" s="96" t="s">
        <v>85</v>
      </c>
      <c r="D18" s="106">
        <v>12.75</v>
      </c>
      <c r="E18" s="98">
        <f t="shared" si="0"/>
        <v>7</v>
      </c>
      <c r="F18" s="106">
        <v>13.05</v>
      </c>
      <c r="G18" s="98">
        <f t="shared" si="1"/>
        <v>2</v>
      </c>
      <c r="H18" s="106">
        <f t="shared" si="2"/>
        <v>25.8</v>
      </c>
      <c r="I18" s="98">
        <f t="shared" si="3"/>
        <v>2</v>
      </c>
      <c r="J18" s="99"/>
    </row>
  </sheetData>
  <sheetProtection selectLockedCells="1" selectUnlockedCells="1"/>
  <mergeCells count="4">
    <mergeCell ref="A1:N1"/>
    <mergeCell ref="A2:N2"/>
    <mergeCell ref="A4:N4"/>
    <mergeCell ref="K6:L6"/>
  </mergeCells>
  <conditionalFormatting sqref="D7 F7 H7">
    <cfRule type="expression" dxfId="86" priority="1" stopIfTrue="1">
      <formula>E7=6</formula>
    </cfRule>
    <cfRule type="expression" dxfId="85" priority="2" stopIfTrue="1">
      <formula>E7=5</formula>
    </cfRule>
    <cfRule type="expression" dxfId="84" priority="3" stopIfTrue="1">
      <formula>E7=4</formula>
    </cfRule>
    <cfRule type="expression" dxfId="83" priority="4" stopIfTrue="1">
      <formula>E7=3</formula>
    </cfRule>
    <cfRule type="expression" dxfId="82" priority="5" stopIfTrue="1">
      <formula>E7=2</formula>
    </cfRule>
    <cfRule type="expression" dxfId="81" priority="6" stopIfTrue="1">
      <formula>E7=1</formula>
    </cfRule>
  </conditionalFormatting>
  <conditionalFormatting sqref="D8:D18 F8:F18 H8:H18">
    <cfRule type="expression" dxfId="80" priority="13" stopIfTrue="1">
      <formula>E8=6</formula>
    </cfRule>
    <cfRule type="expression" dxfId="79" priority="14" stopIfTrue="1">
      <formula>E8=5</formula>
    </cfRule>
    <cfRule type="expression" dxfId="78" priority="15" stopIfTrue="1">
      <formula>E8=4</formula>
    </cfRule>
    <cfRule type="expression" dxfId="77" priority="16" stopIfTrue="1">
      <formula>E8=3</formula>
    </cfRule>
    <cfRule type="expression" dxfId="76" priority="17" stopIfTrue="1">
      <formula>E8=2</formula>
    </cfRule>
    <cfRule type="expression" dxfId="75" priority="18" stopIfTrue="1">
      <formula>E8=1</formula>
    </cfRule>
  </conditionalFormatting>
  <pageMargins left="0.39374999999999999" right="0.19652777777777777" top="0.74791666666666667" bottom="0.74791666666666667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DF8-4F75-497C-AFA7-C12A861F38DF}">
  <sheetPr>
    <tabColor rgb="FFFF0066"/>
    <pageSetUpPr fitToPage="1"/>
  </sheetPr>
  <dimension ref="A1:N8"/>
  <sheetViews>
    <sheetView zoomScale="117" workbookViewId="0">
      <selection activeCell="F7" sqref="F7"/>
    </sheetView>
  </sheetViews>
  <sheetFormatPr baseColWidth="10" defaultColWidth="8.83203125" defaultRowHeight="15" x14ac:dyDescent="0.2"/>
  <cols>
    <col min="1" max="1" width="4" style="10" bestFit="1" customWidth="1"/>
    <col min="2" max="2" width="11.83203125" style="10" bestFit="1" customWidth="1"/>
    <col min="3" max="3" width="21.33203125" style="10" bestFit="1" customWidth="1"/>
    <col min="4" max="4" width="7.5" style="10" bestFit="1" customWidth="1"/>
    <col min="5" max="5" width="3.83203125" style="10" bestFit="1" customWidth="1"/>
    <col min="6" max="6" width="7.6640625" style="10" bestFit="1" customWidth="1"/>
    <col min="7" max="7" width="3.83203125" style="10" bestFit="1" customWidth="1"/>
    <col min="8" max="8" width="7.33203125" style="10" bestFit="1" customWidth="1"/>
    <col min="9" max="9" width="3.83203125" style="10" bestFit="1" customWidth="1"/>
    <col min="10" max="10" width="2.1640625" style="10" customWidth="1"/>
    <col min="11" max="16384" width="8.83203125" style="10"/>
  </cols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3" x14ac:dyDescent="0.2">
      <c r="A2" s="230" t="s">
        <v>65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95"/>
      <c r="B3" s="9"/>
      <c r="C3" s="96"/>
      <c r="D3" s="9"/>
      <c r="E3" s="97"/>
      <c r="F3" s="9"/>
      <c r="G3" s="9"/>
      <c r="H3" s="9"/>
      <c r="I3" s="9"/>
      <c r="J3" s="9"/>
      <c r="K3" s="98"/>
      <c r="L3" s="9"/>
      <c r="M3" s="9"/>
      <c r="N3" s="9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95"/>
      <c r="B5" s="9"/>
      <c r="C5" s="96"/>
      <c r="D5" s="9"/>
      <c r="E5" s="97"/>
      <c r="F5" s="9"/>
      <c r="G5" s="9"/>
      <c r="H5" s="9"/>
      <c r="I5" s="9"/>
      <c r="J5" s="99"/>
      <c r="K5" s="98"/>
      <c r="L5" s="9"/>
      <c r="M5" s="9"/>
      <c r="N5" s="9"/>
    </row>
    <row r="6" spans="1:14" ht="32" x14ac:dyDescent="0.2">
      <c r="A6" s="96"/>
      <c r="B6" s="9"/>
      <c r="C6" s="100" t="s">
        <v>4</v>
      </c>
      <c r="D6" s="101" t="s">
        <v>5</v>
      </c>
      <c r="E6" s="102" t="s">
        <v>6</v>
      </c>
      <c r="F6" s="101" t="s">
        <v>7</v>
      </c>
      <c r="G6" s="102" t="s">
        <v>6</v>
      </c>
      <c r="H6" s="103" t="s">
        <v>8</v>
      </c>
      <c r="I6" s="102" t="s">
        <v>6</v>
      </c>
      <c r="J6" s="99"/>
      <c r="K6" s="235"/>
      <c r="L6" s="235"/>
      <c r="M6" s="235"/>
      <c r="N6" s="9"/>
    </row>
    <row r="7" spans="1:14" x14ac:dyDescent="0.2">
      <c r="A7" s="96">
        <f>'U12 Adv +'!A18+1</f>
        <v>108</v>
      </c>
      <c r="B7" s="207" t="s">
        <v>54</v>
      </c>
      <c r="C7" s="201" t="s">
        <v>31</v>
      </c>
      <c r="D7" s="106">
        <v>12.4</v>
      </c>
      <c r="E7" s="98">
        <f>RANK(D7,D$7:D$7)</f>
        <v>1</v>
      </c>
      <c r="F7" s="106">
        <v>12.65</v>
      </c>
      <c r="G7" s="98">
        <f>RANK(F7,F$7:F$7)</f>
        <v>1</v>
      </c>
      <c r="H7" s="106">
        <f>D7+F7</f>
        <v>25.05</v>
      </c>
      <c r="I7" s="98">
        <f>RANK(H7,H$7:H$7)</f>
        <v>1</v>
      </c>
      <c r="J7" s="99"/>
      <c r="K7" s="98"/>
      <c r="L7" s="106"/>
      <c r="M7" s="106"/>
      <c r="N7" s="98"/>
    </row>
    <row r="8" spans="1:14" x14ac:dyDescent="0.2">
      <c r="A8" s="96"/>
      <c r="B8" s="79"/>
      <c r="C8" s="118"/>
      <c r="D8" s="98"/>
      <c r="E8" s="106"/>
      <c r="F8" s="106"/>
      <c r="G8" s="98"/>
    </row>
  </sheetData>
  <mergeCells count="4">
    <mergeCell ref="A1:N1"/>
    <mergeCell ref="A2:N2"/>
    <mergeCell ref="A4:N4"/>
    <mergeCell ref="K6:M6"/>
  </mergeCells>
  <conditionalFormatting sqref="D7 F7 H7">
    <cfRule type="expression" dxfId="74" priority="7" stopIfTrue="1">
      <formula>E7=3</formula>
    </cfRule>
    <cfRule type="expression" dxfId="73" priority="8" stopIfTrue="1">
      <formula>E7=2</formula>
    </cfRule>
    <cfRule type="expression" dxfId="72" priority="9" stopIfTrue="1">
      <formula>E7=1</formula>
    </cfRule>
  </conditionalFormatting>
  <pageMargins left="0.7" right="0.7" top="0.75" bottom="0.75" header="0.3" footer="0.3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N10"/>
  <sheetViews>
    <sheetView workbookViewId="0">
      <selection activeCell="A4" sqref="A4:N4"/>
    </sheetView>
  </sheetViews>
  <sheetFormatPr baseColWidth="10" defaultColWidth="9" defaultRowHeight="15" x14ac:dyDescent="0.2"/>
  <cols>
    <col min="1" max="1" width="4.6640625" style="96" customWidth="1"/>
    <col min="2" max="2" width="16.33203125" style="9" bestFit="1" customWidth="1"/>
    <col min="3" max="16384" width="9" style="9"/>
  </cols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3" x14ac:dyDescent="0.2">
      <c r="A2" s="230" t="s">
        <v>66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27" customHeight="1" x14ac:dyDescent="0.2">
      <c r="C3" s="96"/>
      <c r="E3" s="97"/>
      <c r="K3" s="98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C5" s="96"/>
      <c r="E5" s="97"/>
      <c r="K5" s="98"/>
    </row>
    <row r="6" spans="1:14" ht="32" x14ac:dyDescent="0.2">
      <c r="C6" s="100" t="s">
        <v>4</v>
      </c>
      <c r="D6" s="101" t="s">
        <v>5</v>
      </c>
      <c r="E6" s="102" t="s">
        <v>6</v>
      </c>
      <c r="F6" s="101" t="s">
        <v>7</v>
      </c>
      <c r="G6" s="102" t="s">
        <v>6</v>
      </c>
      <c r="H6" s="103" t="s">
        <v>8</v>
      </c>
      <c r="I6" s="102" t="s">
        <v>6</v>
      </c>
      <c r="J6" s="228" t="s">
        <v>13</v>
      </c>
      <c r="K6" s="228"/>
      <c r="L6" s="18" t="s">
        <v>6</v>
      </c>
      <c r="M6" s="102"/>
      <c r="N6" s="102"/>
    </row>
    <row r="7" spans="1:14" x14ac:dyDescent="0.2">
      <c r="C7" s="119"/>
      <c r="D7" s="106">
        <v>0</v>
      </c>
      <c r="E7" s="98">
        <f>RANK(D7,D$7:D$9)</f>
        <v>1</v>
      </c>
      <c r="F7" s="106">
        <v>0</v>
      </c>
      <c r="G7" s="98">
        <f>RANK(F7,F$7:F$9)</f>
        <v>1</v>
      </c>
      <c r="H7" s="106">
        <f>D7+F7</f>
        <v>0</v>
      </c>
      <c r="I7" s="98">
        <f>RANK(H7,H$7:H$9)</f>
        <v>1</v>
      </c>
      <c r="J7" s="43"/>
      <c r="K7" s="77" t="e" cm="1">
        <f t="array" ref="K7">SUM(LARGE(G$8:G$12,{1,2,3}))</f>
        <v>#NUM!</v>
      </c>
      <c r="L7" s="23" t="e">
        <f>RANK(K7,K$7:K$27)</f>
        <v>#NUM!</v>
      </c>
      <c r="M7" s="102"/>
      <c r="N7" s="98"/>
    </row>
    <row r="8" spans="1:14" x14ac:dyDescent="0.2">
      <c r="C8" s="119"/>
      <c r="D8" s="106">
        <v>0</v>
      </c>
      <c r="E8" s="98">
        <f>RANK(D8,D$7:D$9)</f>
        <v>1</v>
      </c>
      <c r="F8" s="106">
        <v>0</v>
      </c>
      <c r="G8" s="98">
        <f>RANK(F8,F$7:F$9)</f>
        <v>1</v>
      </c>
      <c r="H8" s="106">
        <f>D8+F8</f>
        <v>0</v>
      </c>
      <c r="I8" s="98">
        <f>RANK(H8,H$7:H$9)</f>
        <v>1</v>
      </c>
      <c r="J8" s="98"/>
      <c r="K8" s="106"/>
      <c r="L8" s="106"/>
      <c r="M8" s="98"/>
      <c r="N8" s="98"/>
    </row>
    <row r="9" spans="1:14" x14ac:dyDescent="0.2">
      <c r="B9" s="122"/>
      <c r="C9" s="119"/>
      <c r="D9" s="106">
        <v>0</v>
      </c>
      <c r="E9" s="98">
        <f>RANK(D9,D$7:D$9)</f>
        <v>1</v>
      </c>
      <c r="F9" s="106">
        <v>0</v>
      </c>
      <c r="G9" s="98">
        <f>RANK(F9,F$7:F$9)</f>
        <v>1</v>
      </c>
      <c r="H9" s="106">
        <f>D9+F9</f>
        <v>0</v>
      </c>
      <c r="I9" s="98">
        <f>RANK(H9,H$7:H$9)</f>
        <v>1</v>
      </c>
      <c r="J9" s="98"/>
      <c r="K9" s="106"/>
      <c r="L9" s="106"/>
      <c r="M9" s="98"/>
    </row>
    <row r="10" spans="1:14" x14ac:dyDescent="0.2">
      <c r="J10" s="98"/>
      <c r="K10" s="106"/>
      <c r="L10" s="106"/>
      <c r="M10" s="98"/>
    </row>
  </sheetData>
  <sheetProtection selectLockedCells="1" selectUnlockedCells="1"/>
  <mergeCells count="4">
    <mergeCell ref="A1:N1"/>
    <mergeCell ref="A2:N2"/>
    <mergeCell ref="A4:N4"/>
    <mergeCell ref="J6:K6"/>
  </mergeCells>
  <conditionalFormatting sqref="D7:D9">
    <cfRule type="expression" dxfId="71" priority="7" stopIfTrue="1">
      <formula>E7=3</formula>
    </cfRule>
    <cfRule type="expression" dxfId="70" priority="8" stopIfTrue="1">
      <formula>E7=2</formula>
    </cfRule>
    <cfRule type="expression" dxfId="69" priority="9" stopIfTrue="1">
      <formula>E7=1</formula>
    </cfRule>
  </conditionalFormatting>
  <conditionalFormatting sqref="F7:F9">
    <cfRule type="expression" dxfId="68" priority="4" stopIfTrue="1">
      <formula>G7=3</formula>
    </cfRule>
    <cfRule type="expression" dxfId="67" priority="5" stopIfTrue="1">
      <formula>G7=2</formula>
    </cfRule>
    <cfRule type="expression" dxfId="66" priority="6" stopIfTrue="1">
      <formula>G7=1</formula>
    </cfRule>
  </conditionalFormatting>
  <conditionalFormatting sqref="H7:H9">
    <cfRule type="expression" dxfId="65" priority="1" stopIfTrue="1">
      <formula>I7=3</formula>
    </cfRule>
    <cfRule type="expression" dxfId="64" priority="2" stopIfTrue="1">
      <formula>I7=2</formula>
    </cfRule>
    <cfRule type="expression" dxfId="63" priority="3" stopIfTrue="1">
      <formula>I7=1</formula>
    </cfRule>
  </conditionalFormatting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S10"/>
  <sheetViews>
    <sheetView topLeftCell="A2" zoomScale="214" zoomScaleNormal="100" workbookViewId="0">
      <selection activeCell="D8" sqref="D8"/>
    </sheetView>
  </sheetViews>
  <sheetFormatPr baseColWidth="10" defaultColWidth="9" defaultRowHeight="14" x14ac:dyDescent="0.2"/>
  <cols>
    <col min="1" max="1" width="4.33203125" style="20" customWidth="1"/>
    <col min="2" max="2" width="21.33203125" style="21" customWidth="1"/>
    <col min="3" max="3" width="18.33203125" style="20" bestFit="1" customWidth="1"/>
    <col min="4" max="4" width="9.33203125" style="21" customWidth="1"/>
    <col min="5" max="5" width="5.1640625" style="34" customWidth="1"/>
    <col min="6" max="6" width="9.33203125" style="21" customWidth="1"/>
    <col min="7" max="7" width="4.6640625" style="21" customWidth="1"/>
    <col min="8" max="8" width="10.83203125" style="21" customWidth="1"/>
    <col min="9" max="9" width="4.6640625" style="21" customWidth="1"/>
    <col min="10" max="10" width="1.6640625" style="21" customWidth="1"/>
    <col min="11" max="11" width="4.6640625" style="23" customWidth="1"/>
    <col min="12" max="12" width="9.33203125" style="21" customWidth="1"/>
    <col min="13" max="13" width="7.83203125" style="21" customWidth="1"/>
    <col min="14" max="14" width="4.6640625" style="21" customWidth="1"/>
    <col min="15" max="16384" width="9" style="21"/>
  </cols>
  <sheetData>
    <row r="1" spans="1:19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9" s="9" customFormat="1" ht="23" x14ac:dyDescent="0.2">
      <c r="A2" s="230" t="s">
        <v>24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9" ht="9.75" customHeight="1" x14ac:dyDescent="0.2">
      <c r="A3" s="33"/>
    </row>
    <row r="4" spans="1:19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9" ht="12.75" customHeight="1" x14ac:dyDescent="0.2">
      <c r="A5" s="33"/>
      <c r="J5" s="40"/>
    </row>
    <row r="6" spans="1:19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31" t="s">
        <v>13</v>
      </c>
      <c r="L6" s="231"/>
      <c r="M6" s="231"/>
      <c r="N6" s="18" t="s">
        <v>6</v>
      </c>
    </row>
    <row r="7" spans="1:19" ht="15" x14ac:dyDescent="0.2">
      <c r="A7" s="20">
        <v>109</v>
      </c>
      <c r="B7" s="80" t="s">
        <v>55</v>
      </c>
      <c r="C7" s="86" t="s">
        <v>31</v>
      </c>
      <c r="D7" s="22">
        <v>11.75</v>
      </c>
      <c r="E7" s="23">
        <f>RANK(D7,D$7:D$10)</f>
        <v>2</v>
      </c>
      <c r="F7" s="22">
        <v>11.6</v>
      </c>
      <c r="G7" s="23">
        <f>RANK(F7,F$7:F$10)</f>
        <v>2</v>
      </c>
      <c r="H7" s="22">
        <f>D7+F7</f>
        <v>23.35</v>
      </c>
      <c r="I7" s="23">
        <f>RANK(H7,H$7:H$10)</f>
        <v>2</v>
      </c>
      <c r="J7" s="40"/>
      <c r="K7" s="43"/>
      <c r="L7" s="44"/>
      <c r="M7" s="47"/>
      <c r="N7" s="23"/>
      <c r="O7" s="31"/>
      <c r="P7" s="31"/>
    </row>
    <row r="8" spans="1:19" ht="15" x14ac:dyDescent="0.2">
      <c r="A8" s="20">
        <v>110</v>
      </c>
      <c r="B8" s="80" t="s">
        <v>56</v>
      </c>
      <c r="C8" s="86" t="s">
        <v>31</v>
      </c>
      <c r="D8" s="22">
        <v>11.35</v>
      </c>
      <c r="E8" s="23">
        <f>RANK(D8,D$7:D$10)</f>
        <v>4</v>
      </c>
      <c r="F8" s="22">
        <v>11.3</v>
      </c>
      <c r="G8" s="23">
        <f>RANK(F8,F$7:F$10)</f>
        <v>3</v>
      </c>
      <c r="H8" s="22">
        <f t="shared" ref="H8:H10" si="0">D8+F8</f>
        <v>22.65</v>
      </c>
      <c r="I8" s="23">
        <f>RANK(H8,H$7:H$10)</f>
        <v>4</v>
      </c>
      <c r="J8" s="40"/>
      <c r="L8" s="22"/>
      <c r="M8" s="22"/>
      <c r="N8" s="23"/>
      <c r="P8" s="31"/>
      <c r="Q8" s="31"/>
      <c r="R8" s="31"/>
      <c r="S8" s="31"/>
    </row>
    <row r="9" spans="1:19" x14ac:dyDescent="0.2">
      <c r="A9" s="20">
        <v>111</v>
      </c>
      <c r="B9" s="21" t="s">
        <v>133</v>
      </c>
      <c r="C9" s="20" t="s">
        <v>87</v>
      </c>
      <c r="D9" s="22">
        <v>12</v>
      </c>
      <c r="E9" s="23">
        <f>RANK(D9,D$7:D$10)</f>
        <v>1</v>
      </c>
      <c r="F9" s="22">
        <v>11.7</v>
      </c>
      <c r="G9" s="23">
        <f>RANK(F9,F$7:F$10)</f>
        <v>1</v>
      </c>
      <c r="H9" s="22">
        <f t="shared" si="0"/>
        <v>23.7</v>
      </c>
      <c r="I9" s="23">
        <f>RANK(H9,H$7:H$10)</f>
        <v>1</v>
      </c>
      <c r="J9" s="40"/>
      <c r="L9" s="22"/>
      <c r="M9" s="22"/>
      <c r="N9" s="23"/>
      <c r="P9" s="31"/>
      <c r="Q9" s="31"/>
      <c r="R9" s="31"/>
      <c r="S9" s="31"/>
    </row>
    <row r="10" spans="1:19" x14ac:dyDescent="0.2">
      <c r="A10" s="20">
        <v>112</v>
      </c>
      <c r="B10" s="21" t="s">
        <v>160</v>
      </c>
      <c r="C10" s="20" t="s">
        <v>71</v>
      </c>
      <c r="D10" s="22">
        <v>11.75</v>
      </c>
      <c r="E10" s="23">
        <f>RANK(D10,D$7:D$10)</f>
        <v>2</v>
      </c>
      <c r="F10" s="22">
        <v>11</v>
      </c>
      <c r="G10" s="23">
        <f>RANK(F10,F$7:F$10)</f>
        <v>4</v>
      </c>
      <c r="H10" s="22">
        <f t="shared" si="0"/>
        <v>22.75</v>
      </c>
      <c r="I10" s="23">
        <f>RANK(H10,H$7:H$10)</f>
        <v>3</v>
      </c>
      <c r="J10" s="40"/>
      <c r="L10" s="22"/>
      <c r="M10" s="22"/>
      <c r="N10" s="23"/>
      <c r="P10" s="31"/>
      <c r="Q10" s="31"/>
      <c r="R10" s="31"/>
      <c r="S10" s="31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0 F7:F10 H7:H10">
    <cfRule type="expression" dxfId="62" priority="7" stopIfTrue="1">
      <formula>E7=3</formula>
    </cfRule>
    <cfRule type="expression" dxfId="61" priority="8" stopIfTrue="1">
      <formula>E7=2</formula>
    </cfRule>
    <cfRule type="expression" dxfId="60" priority="9" stopIfTrue="1">
      <formula>E7=1</formula>
    </cfRule>
  </conditionalFormatting>
  <printOptions horizontalCentered="1"/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S12"/>
  <sheetViews>
    <sheetView topLeftCell="A3" zoomScale="183" zoomScaleNormal="100" workbookViewId="0">
      <selection activeCell="F11" sqref="F11"/>
    </sheetView>
  </sheetViews>
  <sheetFormatPr baseColWidth="10" defaultColWidth="9" defaultRowHeight="14" x14ac:dyDescent="0.2"/>
  <cols>
    <col min="1" max="1" width="4" style="13" bestFit="1" customWidth="1"/>
    <col min="2" max="2" width="20" style="12" bestFit="1" customWidth="1"/>
    <col min="3" max="3" width="18.33203125" style="13" bestFit="1" customWidth="1"/>
    <col min="4" max="4" width="7.6640625" style="12" bestFit="1" customWidth="1"/>
    <col min="5" max="5" width="5.1640625" style="14" bestFit="1" customWidth="1"/>
    <col min="6" max="6" width="7.6640625" style="12" bestFit="1" customWidth="1"/>
    <col min="7" max="7" width="5.1640625" style="12" bestFit="1" customWidth="1"/>
    <col min="8" max="8" width="7.6640625" style="12" bestFit="1" customWidth="1"/>
    <col min="9" max="9" width="3.83203125" style="12" bestFit="1" customWidth="1"/>
    <col min="10" max="10" width="1.6640625" style="12" customWidth="1"/>
    <col min="11" max="11" width="27.5" style="15" bestFit="1" customWidth="1"/>
    <col min="12" max="12" width="7.33203125" style="12" customWidth="1"/>
    <col min="13" max="13" width="3.83203125" style="12" bestFit="1" customWidth="1"/>
    <col min="14" max="14" width="9" style="12"/>
    <col min="15" max="15" width="26.33203125" style="12" bestFit="1" customWidth="1"/>
    <col min="16" max="17" width="9" style="12"/>
    <col min="18" max="18" width="14" style="12" bestFit="1" customWidth="1"/>
    <col min="19" max="19" width="10.1640625" style="12" bestFit="1" customWidth="1"/>
    <col min="20" max="16384" width="9" style="12"/>
  </cols>
  <sheetData>
    <row r="1" spans="1:19" s="10" customFormat="1" ht="23" x14ac:dyDescent="0.3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9" s="10" customFormat="1" ht="23" x14ac:dyDescent="0.3">
      <c r="A2" s="226" t="s">
        <v>25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9" x14ac:dyDescent="0.2">
      <c r="A3" s="11"/>
    </row>
    <row r="4" spans="1:19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9" x14ac:dyDescent="0.2">
      <c r="A5" s="11"/>
      <c r="J5" s="56"/>
    </row>
    <row r="6" spans="1:19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56"/>
      <c r="K6" s="237"/>
      <c r="L6" s="237"/>
      <c r="M6" s="18"/>
    </row>
    <row r="7" spans="1:19" ht="15" x14ac:dyDescent="0.2">
      <c r="A7" s="61">
        <v>113</v>
      </c>
      <c r="B7" s="80" t="s">
        <v>57</v>
      </c>
      <c r="C7" s="82" t="s">
        <v>31</v>
      </c>
      <c r="D7" s="22">
        <v>12.5</v>
      </c>
      <c r="E7" s="23">
        <f>RANK(D7,D$7:D$11)</f>
        <v>4</v>
      </c>
      <c r="F7" s="22">
        <v>12.45</v>
      </c>
      <c r="G7" s="23">
        <f>RANK(F7,F$7:F$11)</f>
        <v>4</v>
      </c>
      <c r="H7" s="22">
        <f>D7+F7</f>
        <v>24.95</v>
      </c>
      <c r="I7" s="23">
        <f>RANK(H7,H$7:H$11)</f>
        <v>4</v>
      </c>
      <c r="J7" s="56"/>
      <c r="K7" s="185"/>
      <c r="L7" s="186"/>
      <c r="M7" s="23"/>
      <c r="O7" s="29"/>
      <c r="P7" s="29"/>
      <c r="Q7" s="29"/>
      <c r="R7" s="29"/>
      <c r="S7" s="30"/>
    </row>
    <row r="8" spans="1:19" ht="15" x14ac:dyDescent="0.2">
      <c r="A8" s="61">
        <v>117</v>
      </c>
      <c r="B8" s="36" t="s">
        <v>105</v>
      </c>
      <c r="C8" s="50" t="s">
        <v>75</v>
      </c>
      <c r="D8" s="22">
        <v>12.5</v>
      </c>
      <c r="E8" s="23">
        <f>RANK(D8,D$7:D$11)</f>
        <v>4</v>
      </c>
      <c r="F8" s="22">
        <v>12.65</v>
      </c>
      <c r="G8" s="23">
        <f>RANK(F8,F$7:F$11)</f>
        <v>2</v>
      </c>
      <c r="H8" s="22">
        <f>D8+F8</f>
        <v>25.15</v>
      </c>
      <c r="I8" s="23">
        <f>RANK(H8,H$7:H$11)</f>
        <v>3</v>
      </c>
      <c r="J8" s="56"/>
      <c r="K8" s="73"/>
      <c r="O8" s="29"/>
      <c r="P8" s="29"/>
      <c r="Q8" s="29"/>
      <c r="R8" s="29"/>
      <c r="S8" s="30"/>
    </row>
    <row r="9" spans="1:19" ht="15" x14ac:dyDescent="0.2">
      <c r="A9" s="61">
        <v>118</v>
      </c>
      <c r="B9" s="36" t="s">
        <v>106</v>
      </c>
      <c r="C9" s="50" t="s">
        <v>75</v>
      </c>
      <c r="D9" s="22">
        <v>12.85</v>
      </c>
      <c r="E9" s="23">
        <f>RANK(D9,D$7:D$11)</f>
        <v>1</v>
      </c>
      <c r="F9" s="22">
        <v>12</v>
      </c>
      <c r="G9" s="23">
        <f>RANK(F9,F$7:F$11)</f>
        <v>5</v>
      </c>
      <c r="H9" s="22">
        <f>D9+F9</f>
        <v>24.85</v>
      </c>
      <c r="I9" s="23">
        <f>RANK(H9,H$7:H$11)</f>
        <v>5</v>
      </c>
      <c r="J9" s="56"/>
      <c r="K9" s="228"/>
      <c r="L9" s="228"/>
      <c r="M9" s="18"/>
      <c r="O9" s="29"/>
      <c r="P9" s="29"/>
      <c r="Q9" s="29"/>
      <c r="R9" s="29"/>
      <c r="S9" s="30"/>
    </row>
    <row r="10" spans="1:19" x14ac:dyDescent="0.2">
      <c r="A10" s="61">
        <v>122</v>
      </c>
      <c r="B10" s="36" t="s">
        <v>161</v>
      </c>
      <c r="C10" s="76" t="s">
        <v>71</v>
      </c>
      <c r="D10" s="22">
        <v>12.7</v>
      </c>
      <c r="E10" s="23">
        <f>RANK(D10,D$7:D$11)</f>
        <v>3</v>
      </c>
      <c r="F10" s="22">
        <v>12.8</v>
      </c>
      <c r="G10" s="23">
        <f>RANK(F10,F$7:F$11)</f>
        <v>1</v>
      </c>
      <c r="H10" s="22">
        <f>D10+F10</f>
        <v>25.5</v>
      </c>
      <c r="I10" s="23">
        <f>RANK(H10,H$7:H$11)</f>
        <v>1</v>
      </c>
      <c r="J10" s="56"/>
      <c r="O10" s="74"/>
      <c r="P10" s="74"/>
      <c r="Q10" s="74"/>
      <c r="R10" s="74"/>
      <c r="S10" s="75"/>
    </row>
    <row r="11" spans="1:19" x14ac:dyDescent="0.2">
      <c r="A11" s="61">
        <v>123</v>
      </c>
      <c r="B11" s="21" t="s">
        <v>162</v>
      </c>
      <c r="C11" s="76" t="s">
        <v>71</v>
      </c>
      <c r="D11" s="22">
        <v>12.85</v>
      </c>
      <c r="E11" s="23">
        <f>RANK(D11,D$7:D$11)</f>
        <v>1</v>
      </c>
      <c r="F11" s="22">
        <v>12.6</v>
      </c>
      <c r="G11" s="23">
        <f>RANK(F11,F$7:F$11)</f>
        <v>3</v>
      </c>
      <c r="H11" s="22">
        <f>D11+F11</f>
        <v>25.45</v>
      </c>
      <c r="I11" s="23">
        <f>RANK(H11,H$7:H$11)</f>
        <v>2</v>
      </c>
      <c r="J11" s="56"/>
      <c r="O11" s="74"/>
      <c r="P11" s="74"/>
      <c r="Q11" s="74"/>
      <c r="R11" s="74"/>
      <c r="S11" s="75"/>
    </row>
    <row r="12" spans="1:19" x14ac:dyDescent="0.2">
      <c r="A12" s="61"/>
      <c r="B12" s="21"/>
      <c r="D12" s="52"/>
      <c r="O12" s="74"/>
      <c r="P12" s="74"/>
      <c r="Q12" s="74"/>
      <c r="R12" s="74"/>
      <c r="S12" s="75"/>
    </row>
  </sheetData>
  <sheetProtection selectLockedCells="1" selectUnlockedCells="1"/>
  <mergeCells count="5">
    <mergeCell ref="K9:L9"/>
    <mergeCell ref="A1:M1"/>
    <mergeCell ref="A2:M2"/>
    <mergeCell ref="K6:L6"/>
    <mergeCell ref="A4:N4"/>
  </mergeCells>
  <conditionalFormatting sqref="D7:D11 F7:F11 H7:H11">
    <cfRule type="expression" dxfId="59" priority="1" stopIfTrue="1">
      <formula>E7=6</formula>
    </cfRule>
    <cfRule type="expression" dxfId="58" priority="2" stopIfTrue="1">
      <formula>E7=5</formula>
    </cfRule>
    <cfRule type="expression" dxfId="57" priority="3" stopIfTrue="1">
      <formula>E7=4</formula>
    </cfRule>
    <cfRule type="expression" dxfId="56" priority="4" stopIfTrue="1">
      <formula>E7=3</formula>
    </cfRule>
    <cfRule type="expression" dxfId="55" priority="5" stopIfTrue="1">
      <formula>E7=2</formula>
    </cfRule>
    <cfRule type="expression" dxfId="54" priority="6" stopIfTrue="1">
      <formula>E7=1</formula>
    </cfRule>
  </conditionalFormatting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T19"/>
  <sheetViews>
    <sheetView topLeftCell="A4" zoomScale="191" zoomScaleNormal="100" workbookViewId="0">
      <selection activeCell="D14" sqref="D14"/>
    </sheetView>
  </sheetViews>
  <sheetFormatPr baseColWidth="10" defaultColWidth="9" defaultRowHeight="14" x14ac:dyDescent="0.2"/>
  <cols>
    <col min="1" max="1" width="4" style="20" bestFit="1" customWidth="1"/>
    <col min="2" max="2" width="26.1640625" style="21" bestFit="1" customWidth="1"/>
    <col min="3" max="3" width="18.5" style="20" bestFit="1" customWidth="1"/>
    <col min="4" max="4" width="7.6640625" style="21" bestFit="1" customWidth="1"/>
    <col min="5" max="5" width="4.6640625" style="34" bestFit="1" customWidth="1"/>
    <col min="6" max="6" width="7.6640625" style="21" bestFit="1" customWidth="1"/>
    <col min="7" max="7" width="3.83203125" style="21" bestFit="1" customWidth="1"/>
    <col min="8" max="8" width="7.5" style="21" bestFit="1" customWidth="1"/>
    <col min="9" max="9" width="3.83203125" style="21" bestFit="1" customWidth="1"/>
    <col min="10" max="10" width="1.6640625" style="21" customWidth="1"/>
    <col min="11" max="11" width="27.5" style="23" bestFit="1" customWidth="1"/>
    <col min="12" max="12" width="9.33203125" style="21" customWidth="1"/>
    <col min="13" max="13" width="11.5" style="21" customWidth="1"/>
    <col min="14" max="14" width="8.5" style="21" customWidth="1"/>
    <col min="15" max="18" width="9" style="21"/>
    <col min="19" max="19" width="13.6640625" style="21" bestFit="1" customWidth="1"/>
    <col min="20" max="20" width="10.1640625" style="21" bestFit="1" customWidth="1"/>
    <col min="21" max="16384" width="9" style="21"/>
  </cols>
  <sheetData>
    <row r="1" spans="1:20" s="9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0" s="9" customFormat="1" ht="23" x14ac:dyDescent="0.2">
      <c r="A2" s="230" t="s">
        <v>26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0" x14ac:dyDescent="0.2">
      <c r="A3" s="33"/>
    </row>
    <row r="4" spans="1:20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20" x14ac:dyDescent="0.2">
      <c r="A5" s="33"/>
      <c r="J5" s="40"/>
    </row>
    <row r="6" spans="1:20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38" t="s">
        <v>17</v>
      </c>
      <c r="L6" s="238"/>
      <c r="M6" s="18" t="s">
        <v>6</v>
      </c>
    </row>
    <row r="7" spans="1:20" ht="15" x14ac:dyDescent="0.2">
      <c r="A7" s="20">
        <v>124</v>
      </c>
      <c r="B7" s="147" t="s">
        <v>107</v>
      </c>
      <c r="C7" s="148" t="s">
        <v>75</v>
      </c>
      <c r="D7" s="22">
        <v>11.5</v>
      </c>
      <c r="E7" s="23">
        <f>RANK(D7,D$7:D$19)</f>
        <v>6</v>
      </c>
      <c r="F7" s="22">
        <v>13.2</v>
      </c>
      <c r="G7" s="23">
        <f>RANK(F7,F$7:F$19)</f>
        <v>3</v>
      </c>
      <c r="H7" s="22">
        <f>D7+F7</f>
        <v>24.7</v>
      </c>
      <c r="I7" s="23">
        <f>RANK(H7,H$7:H$19)</f>
        <v>3</v>
      </c>
      <c r="J7" s="40"/>
      <c r="K7" s="154" t="s">
        <v>75</v>
      </c>
      <c r="L7" s="151" cm="1">
        <f t="array" ref="L7">SUM(LARGE(H$7:H$11,{1,2,3}))</f>
        <v>74.7</v>
      </c>
      <c r="M7" s="23">
        <f>RANK(L7,L$7:L$26)</f>
        <v>1</v>
      </c>
      <c r="N7" s="18"/>
      <c r="P7" s="31"/>
      <c r="Q7" s="31"/>
      <c r="R7" s="31"/>
      <c r="S7" s="31"/>
      <c r="T7" s="65"/>
    </row>
    <row r="8" spans="1:20" ht="15" x14ac:dyDescent="0.2">
      <c r="A8" s="20">
        <v>125</v>
      </c>
      <c r="B8" s="147" t="s">
        <v>108</v>
      </c>
      <c r="C8" s="148" t="s">
        <v>75</v>
      </c>
      <c r="D8" s="22">
        <v>11.5</v>
      </c>
      <c r="E8" s="23">
        <f t="shared" ref="E8:E19" si="0">RANK(D8,D$7:D$19)</f>
        <v>6</v>
      </c>
      <c r="F8" s="22">
        <v>13.2</v>
      </c>
      <c r="G8" s="23">
        <f t="shared" ref="G8:G19" si="1">RANK(F8,F$7:F$19)</f>
        <v>3</v>
      </c>
      <c r="H8" s="22">
        <f t="shared" ref="H8:H19" si="2">D8+F8</f>
        <v>24.7</v>
      </c>
      <c r="I8" s="23">
        <f t="shared" ref="I8:I19" si="3">RANK(H8,H$7:H$19)</f>
        <v>3</v>
      </c>
      <c r="J8" s="40"/>
      <c r="K8" s="93" t="s">
        <v>185</v>
      </c>
      <c r="L8" s="222" cm="1">
        <f t="array" ref="L8">SUM(LARGE(H$17:H$19,{1,2,3}))</f>
        <v>73.099999999999994</v>
      </c>
      <c r="M8" s="23">
        <f>RANK(L8,L$7:L$26)</f>
        <v>2</v>
      </c>
      <c r="N8" s="23"/>
      <c r="P8" s="31"/>
      <c r="Q8" s="31"/>
      <c r="R8" s="31"/>
      <c r="S8" s="31"/>
      <c r="T8" s="65"/>
    </row>
    <row r="9" spans="1:20" ht="15" x14ac:dyDescent="0.2">
      <c r="A9" s="20">
        <v>126</v>
      </c>
      <c r="B9" s="147" t="s">
        <v>109</v>
      </c>
      <c r="C9" s="148" t="s">
        <v>75</v>
      </c>
      <c r="D9" s="22">
        <v>11.85</v>
      </c>
      <c r="E9" s="23">
        <f t="shared" si="0"/>
        <v>2</v>
      </c>
      <c r="F9" s="22">
        <v>12.8</v>
      </c>
      <c r="G9" s="23">
        <f t="shared" si="1"/>
        <v>6</v>
      </c>
      <c r="H9" s="22">
        <f t="shared" si="2"/>
        <v>24.65</v>
      </c>
      <c r="I9" s="23">
        <f t="shared" si="3"/>
        <v>5</v>
      </c>
      <c r="J9" s="40"/>
      <c r="L9" s="22"/>
      <c r="M9" s="22"/>
      <c r="N9" s="23"/>
      <c r="P9" s="31"/>
      <c r="Q9" s="31"/>
      <c r="R9" s="31"/>
      <c r="S9" s="31"/>
      <c r="T9" s="65"/>
    </row>
    <row r="10" spans="1:20" ht="15" x14ac:dyDescent="0.2">
      <c r="A10" s="20">
        <v>127</v>
      </c>
      <c r="B10" s="147" t="s">
        <v>188</v>
      </c>
      <c r="C10" s="148" t="s">
        <v>75</v>
      </c>
      <c r="D10" s="22">
        <v>11.85</v>
      </c>
      <c r="E10" s="23">
        <f t="shared" si="0"/>
        <v>2</v>
      </c>
      <c r="F10" s="22">
        <v>13.45</v>
      </c>
      <c r="G10" s="23">
        <f t="shared" si="1"/>
        <v>1</v>
      </c>
      <c r="H10" s="22">
        <f t="shared" si="2"/>
        <v>25.299999999999997</v>
      </c>
      <c r="I10" s="23">
        <f t="shared" si="3"/>
        <v>2</v>
      </c>
      <c r="J10" s="40"/>
      <c r="L10" s="22"/>
      <c r="M10" s="22"/>
      <c r="N10" s="23"/>
      <c r="P10" s="31"/>
      <c r="Q10" s="31"/>
      <c r="R10" s="31"/>
      <c r="S10" s="31"/>
      <c r="T10" s="65"/>
    </row>
    <row r="11" spans="1:20" ht="15" x14ac:dyDescent="0.2">
      <c r="A11" s="20">
        <v>128</v>
      </c>
      <c r="B11" s="147" t="s">
        <v>110</v>
      </c>
      <c r="C11" s="148" t="s">
        <v>75</v>
      </c>
      <c r="D11" s="22">
        <v>11.4</v>
      </c>
      <c r="E11" s="23">
        <f t="shared" si="0"/>
        <v>8</v>
      </c>
      <c r="F11" s="22">
        <v>12.6</v>
      </c>
      <c r="G11" s="23">
        <f t="shared" si="1"/>
        <v>8</v>
      </c>
      <c r="H11" s="22">
        <f t="shared" si="2"/>
        <v>24</v>
      </c>
      <c r="I11" s="23">
        <f t="shared" si="3"/>
        <v>7</v>
      </c>
      <c r="J11" s="40"/>
      <c r="K11" s="78"/>
      <c r="L11" s="78"/>
      <c r="M11" s="78"/>
      <c r="N11" s="26"/>
      <c r="P11" s="31"/>
      <c r="Q11" s="31"/>
      <c r="R11" s="31"/>
      <c r="S11" s="31"/>
      <c r="T11" s="65"/>
    </row>
    <row r="12" spans="1:20" ht="15" x14ac:dyDescent="0.2">
      <c r="A12" s="20">
        <v>129</v>
      </c>
      <c r="B12" s="21" t="s">
        <v>183</v>
      </c>
      <c r="C12" s="25" t="s">
        <v>85</v>
      </c>
      <c r="D12" s="22">
        <v>10.15</v>
      </c>
      <c r="E12" s="23">
        <f t="shared" si="0"/>
        <v>12</v>
      </c>
      <c r="F12" s="22">
        <v>11.2</v>
      </c>
      <c r="G12" s="23">
        <f t="shared" si="1"/>
        <v>12</v>
      </c>
      <c r="H12" s="22">
        <f t="shared" si="2"/>
        <v>21.35</v>
      </c>
      <c r="I12" s="23">
        <f t="shared" si="3"/>
        <v>12</v>
      </c>
      <c r="J12" s="40"/>
      <c r="L12" s="28"/>
      <c r="M12" s="28"/>
      <c r="N12" s="27"/>
      <c r="P12" s="31"/>
      <c r="Q12" s="31"/>
      <c r="R12" s="31"/>
      <c r="S12" s="31"/>
      <c r="T12" s="65"/>
    </row>
    <row r="13" spans="1:20" ht="15" x14ac:dyDescent="0.2">
      <c r="A13" s="20">
        <v>130</v>
      </c>
      <c r="B13" s="21" t="s">
        <v>178</v>
      </c>
      <c r="C13" s="25" t="s">
        <v>85</v>
      </c>
      <c r="D13" s="22">
        <v>10.9</v>
      </c>
      <c r="E13" s="23">
        <f t="shared" si="0"/>
        <v>10</v>
      </c>
      <c r="F13" s="22">
        <v>12.55</v>
      </c>
      <c r="G13" s="23">
        <f t="shared" si="1"/>
        <v>9</v>
      </c>
      <c r="H13" s="22">
        <f t="shared" si="2"/>
        <v>23.450000000000003</v>
      </c>
      <c r="I13" s="23">
        <f t="shared" si="3"/>
        <v>10</v>
      </c>
      <c r="J13" s="40"/>
      <c r="L13" s="28"/>
      <c r="M13" s="28"/>
      <c r="N13" s="27"/>
      <c r="P13" s="31"/>
      <c r="Q13" s="31"/>
      <c r="R13" s="31"/>
      <c r="S13" s="31"/>
      <c r="T13" s="65"/>
    </row>
    <row r="14" spans="1:20" s="12" customFormat="1" x14ac:dyDescent="0.2">
      <c r="A14" s="61">
        <v>119</v>
      </c>
      <c r="B14" s="36" t="s">
        <v>120</v>
      </c>
      <c r="C14" s="76" t="s">
        <v>119</v>
      </c>
      <c r="D14" s="22">
        <v>11.3</v>
      </c>
      <c r="E14" s="23">
        <f t="shared" si="0"/>
        <v>9</v>
      </c>
      <c r="F14" s="22">
        <v>12.65</v>
      </c>
      <c r="G14" s="23">
        <f t="shared" si="1"/>
        <v>7</v>
      </c>
      <c r="H14" s="22">
        <f t="shared" si="2"/>
        <v>23.950000000000003</v>
      </c>
      <c r="I14" s="23">
        <f t="shared" si="3"/>
        <v>8</v>
      </c>
      <c r="J14" s="40"/>
      <c r="K14" s="23"/>
      <c r="L14" s="22"/>
      <c r="M14" s="23"/>
      <c r="O14" s="29"/>
      <c r="P14" s="29"/>
      <c r="Q14" s="29"/>
      <c r="R14" s="29"/>
      <c r="S14" s="30"/>
    </row>
    <row r="15" spans="1:20" s="12" customFormat="1" x14ac:dyDescent="0.2">
      <c r="A15" s="61">
        <v>120</v>
      </c>
      <c r="B15" s="36" t="s">
        <v>121</v>
      </c>
      <c r="C15" s="76" t="s">
        <v>119</v>
      </c>
      <c r="D15" s="22">
        <v>0</v>
      </c>
      <c r="E15" s="23">
        <f t="shared" si="0"/>
        <v>13</v>
      </c>
      <c r="F15" s="22">
        <v>0</v>
      </c>
      <c r="G15" s="23">
        <f t="shared" si="1"/>
        <v>13</v>
      </c>
      <c r="H15" s="22">
        <f t="shared" si="2"/>
        <v>0</v>
      </c>
      <c r="I15" s="23">
        <f t="shared" si="3"/>
        <v>13</v>
      </c>
      <c r="J15" s="40"/>
      <c r="K15" s="15"/>
      <c r="O15" s="74"/>
      <c r="P15" s="74"/>
      <c r="Q15" s="74"/>
      <c r="R15" s="74"/>
      <c r="S15" s="75"/>
    </row>
    <row r="16" spans="1:20" s="12" customFormat="1" x14ac:dyDescent="0.2">
      <c r="A16" s="61">
        <v>121</v>
      </c>
      <c r="B16" s="36" t="s">
        <v>122</v>
      </c>
      <c r="C16" s="76" t="s">
        <v>119</v>
      </c>
      <c r="D16" s="22">
        <v>10.45</v>
      </c>
      <c r="E16" s="23">
        <f t="shared" si="0"/>
        <v>11</v>
      </c>
      <c r="F16" s="22">
        <v>13.05</v>
      </c>
      <c r="G16" s="23">
        <f t="shared" si="1"/>
        <v>5</v>
      </c>
      <c r="H16" s="22">
        <f t="shared" si="2"/>
        <v>23.5</v>
      </c>
      <c r="I16" s="23">
        <f t="shared" si="3"/>
        <v>9</v>
      </c>
      <c r="J16" s="40"/>
      <c r="K16" s="15"/>
      <c r="O16" s="74"/>
      <c r="P16" s="74"/>
      <c r="Q16" s="74"/>
      <c r="R16" s="74"/>
      <c r="S16" s="75"/>
    </row>
    <row r="17" spans="1:19" s="12" customFormat="1" ht="15" x14ac:dyDescent="0.2">
      <c r="A17" s="61">
        <v>114</v>
      </c>
      <c r="B17" s="84" t="s">
        <v>58</v>
      </c>
      <c r="C17" s="85" t="s">
        <v>31</v>
      </c>
      <c r="D17" s="22">
        <v>11.55</v>
      </c>
      <c r="E17" s="23">
        <f t="shared" si="0"/>
        <v>5</v>
      </c>
      <c r="F17" s="22">
        <v>12.5</v>
      </c>
      <c r="G17" s="23">
        <f t="shared" si="1"/>
        <v>10</v>
      </c>
      <c r="H17" s="22">
        <f t="shared" si="2"/>
        <v>24.05</v>
      </c>
      <c r="I17" s="23">
        <f t="shared" si="3"/>
        <v>6</v>
      </c>
      <c r="J17" s="56"/>
      <c r="O17" s="29"/>
      <c r="P17" s="29"/>
      <c r="Q17" s="29"/>
      <c r="R17" s="29"/>
      <c r="S17" s="30"/>
    </row>
    <row r="18" spans="1:19" s="12" customFormat="1" ht="15" x14ac:dyDescent="0.2">
      <c r="A18" s="61">
        <v>115</v>
      </c>
      <c r="B18" s="84" t="s">
        <v>59</v>
      </c>
      <c r="C18" s="85" t="s">
        <v>31</v>
      </c>
      <c r="D18" s="22">
        <v>11.75</v>
      </c>
      <c r="E18" s="23">
        <f t="shared" si="0"/>
        <v>4</v>
      </c>
      <c r="F18" s="22">
        <v>11.6</v>
      </c>
      <c r="G18" s="23">
        <f t="shared" si="1"/>
        <v>11</v>
      </c>
      <c r="H18" s="22">
        <f t="shared" si="2"/>
        <v>23.35</v>
      </c>
      <c r="I18" s="23">
        <f t="shared" si="3"/>
        <v>11</v>
      </c>
      <c r="J18" s="56"/>
      <c r="K18" s="23"/>
      <c r="L18" s="22"/>
      <c r="M18" s="23"/>
      <c r="O18" s="29"/>
      <c r="P18" s="29"/>
      <c r="Q18" s="29"/>
      <c r="R18" s="29"/>
      <c r="S18" s="30"/>
    </row>
    <row r="19" spans="1:19" s="12" customFormat="1" ht="15" x14ac:dyDescent="0.2">
      <c r="A19" s="61">
        <v>116</v>
      </c>
      <c r="B19" s="84" t="s">
        <v>60</v>
      </c>
      <c r="C19" s="85" t="s">
        <v>31</v>
      </c>
      <c r="D19" s="22">
        <v>12.35</v>
      </c>
      <c r="E19" s="23">
        <f t="shared" si="0"/>
        <v>1</v>
      </c>
      <c r="F19" s="22">
        <v>13.35</v>
      </c>
      <c r="G19" s="23">
        <f t="shared" si="1"/>
        <v>2</v>
      </c>
      <c r="H19" s="22">
        <f t="shared" si="2"/>
        <v>25.7</v>
      </c>
      <c r="I19" s="23">
        <f t="shared" si="3"/>
        <v>1</v>
      </c>
      <c r="J19" s="56"/>
      <c r="K19" s="23"/>
      <c r="L19" s="22"/>
      <c r="M19" s="23"/>
      <c r="O19" s="29"/>
      <c r="P19" s="29"/>
      <c r="Q19" s="29"/>
      <c r="R19" s="29"/>
      <c r="S19" s="30"/>
    </row>
  </sheetData>
  <sheetProtection selectLockedCells="1" selectUnlockedCells="1"/>
  <mergeCells count="4">
    <mergeCell ref="A1:N1"/>
    <mergeCell ref="A2:N2"/>
    <mergeCell ref="A4:N4"/>
    <mergeCell ref="K6:L6"/>
  </mergeCells>
  <conditionalFormatting sqref="D7:D19 F7:F19 H7:H19">
    <cfRule type="expression" dxfId="53" priority="7" stopIfTrue="1">
      <formula>E7=6</formula>
    </cfRule>
    <cfRule type="expression" dxfId="52" priority="8" stopIfTrue="1">
      <formula>E7=5</formula>
    </cfRule>
    <cfRule type="expression" dxfId="51" priority="9" stopIfTrue="1">
      <formula>E7=4</formula>
    </cfRule>
    <cfRule type="expression" dxfId="50" priority="10" stopIfTrue="1">
      <formula>E7=3</formula>
    </cfRule>
    <cfRule type="expression" dxfId="49" priority="11" stopIfTrue="1">
      <formula>E7=2</formula>
    </cfRule>
    <cfRule type="expression" dxfId="48" priority="12" stopIfTrue="1">
      <formula>E7=1</formula>
    </cfRule>
  </conditionalFormatting>
  <printOptions horizontalCentered="1"/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EC99-B633-40F3-B7BE-C195C05A7F43}">
  <sheetPr>
    <tabColor rgb="FFFFFF00"/>
    <pageSetUpPr fitToPage="1"/>
  </sheetPr>
  <dimension ref="A1:N7"/>
  <sheetViews>
    <sheetView workbookViewId="0">
      <selection activeCell="D7" sqref="D7"/>
    </sheetView>
  </sheetViews>
  <sheetFormatPr baseColWidth="10" defaultColWidth="9" defaultRowHeight="15" x14ac:dyDescent="0.2"/>
  <cols>
    <col min="1" max="1" width="4" bestFit="1" customWidth="1"/>
    <col min="2" max="2" width="17" bestFit="1" customWidth="1"/>
    <col min="3" max="3" width="18.5" bestFit="1" customWidth="1"/>
    <col min="4" max="4" width="5" bestFit="1" customWidth="1"/>
    <col min="5" max="5" width="3.1640625" bestFit="1" customWidth="1"/>
    <col min="6" max="6" width="5.1640625" bestFit="1" customWidth="1"/>
    <col min="7" max="7" width="3.1640625" bestFit="1" customWidth="1"/>
    <col min="8" max="8" width="4.83203125" bestFit="1" customWidth="1"/>
    <col min="9" max="9" width="3.1640625" bestFit="1" customWidth="1"/>
    <col min="10" max="10" width="2.5" customWidth="1"/>
    <col min="11" max="11" width="7" bestFit="1" customWidth="1"/>
    <col min="12" max="13" width="6.33203125" bestFit="1" customWidth="1"/>
  </cols>
  <sheetData>
    <row r="1" spans="1:14" ht="23" x14ac:dyDescent="0.3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ht="23" x14ac:dyDescent="0.3">
      <c r="A2" s="226" t="s">
        <v>67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4" x14ac:dyDescent="0.2">
      <c r="A3" s="11"/>
      <c r="B3" s="12"/>
      <c r="C3" s="13"/>
      <c r="D3" s="12"/>
      <c r="E3" s="14"/>
      <c r="F3" s="12"/>
      <c r="G3" s="12"/>
      <c r="H3" s="12"/>
      <c r="I3" s="12"/>
      <c r="J3" s="12"/>
      <c r="K3" s="15"/>
      <c r="L3" s="12"/>
      <c r="M3" s="12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11"/>
      <c r="B5" s="12"/>
      <c r="C5" s="13"/>
      <c r="D5" s="12"/>
      <c r="E5" s="14"/>
      <c r="F5" s="12"/>
      <c r="G5" s="12"/>
      <c r="H5" s="12"/>
      <c r="I5" s="12"/>
      <c r="J5" s="56"/>
      <c r="K5" s="15"/>
      <c r="L5" s="12"/>
      <c r="M5" s="12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56"/>
      <c r="K6" s="237" t="s">
        <v>13</v>
      </c>
      <c r="L6" s="237"/>
      <c r="M6" s="18" t="s">
        <v>6</v>
      </c>
    </row>
    <row r="7" spans="1:14" x14ac:dyDescent="0.2">
      <c r="A7" s="61">
        <v>131</v>
      </c>
      <c r="B7" s="81" t="s">
        <v>61</v>
      </c>
      <c r="C7" s="83" t="s">
        <v>31</v>
      </c>
      <c r="D7" s="22">
        <v>13.1</v>
      </c>
      <c r="E7" s="51">
        <f>RANK(D7,D$7:D$13)</f>
        <v>1</v>
      </c>
      <c r="F7" s="22">
        <v>12.45</v>
      </c>
      <c r="G7" s="51">
        <f>RANK(F7,F$7:F$13)</f>
        <v>1</v>
      </c>
      <c r="H7" s="22">
        <f t="shared" ref="H7" si="0">D7+F7</f>
        <v>25.549999999999997</v>
      </c>
      <c r="I7" s="51">
        <f>RANK(H7,H$7:H$13)</f>
        <v>1</v>
      </c>
      <c r="J7" s="56"/>
      <c r="K7" s="185"/>
      <c r="L7" s="186"/>
      <c r="M7" s="23"/>
    </row>
  </sheetData>
  <mergeCells count="4">
    <mergeCell ref="A1:M1"/>
    <mergeCell ref="A2:M2"/>
    <mergeCell ref="K6:L6"/>
    <mergeCell ref="A4:N4"/>
  </mergeCells>
  <conditionalFormatting sqref="D7 F7 H7">
    <cfRule type="expression" dxfId="47" priority="1" stopIfTrue="1">
      <formula>E7=3</formula>
    </cfRule>
    <cfRule type="expression" dxfId="46" priority="2" stopIfTrue="1">
      <formula>E7=2</formula>
    </cfRule>
    <cfRule type="expression" dxfId="45" priority="3" stopIfTrue="1">
      <formula>E7=1</formula>
    </cfRule>
  </conditionalFormatting>
  <pageMargins left="0.7" right="0.7" top="0.75" bottom="0.75" header="0.3" footer="0.3"/>
  <pageSetup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D49D-2347-464B-8B4A-41513383A38A}">
  <sheetPr>
    <tabColor rgb="FF9900CC"/>
  </sheetPr>
  <dimension ref="A1:N7"/>
  <sheetViews>
    <sheetView workbookViewId="0">
      <selection activeCell="A4" sqref="A4:N4"/>
    </sheetView>
  </sheetViews>
  <sheetFormatPr baseColWidth="10" defaultColWidth="8.83203125" defaultRowHeight="15" x14ac:dyDescent="0.2"/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3" x14ac:dyDescent="0.2">
      <c r="A2" s="230" t="s">
        <v>68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x14ac:dyDescent="0.2">
      <c r="A7" s="20"/>
      <c r="B7" s="21"/>
      <c r="C7" s="25"/>
      <c r="D7" s="22">
        <v>0</v>
      </c>
      <c r="E7" s="23">
        <f>RANK(D7,D$7:D$8)</f>
        <v>1</v>
      </c>
      <c r="F7" s="22">
        <v>0</v>
      </c>
      <c r="G7" s="23">
        <f>RANK(F7,F$7:F$8)</f>
        <v>1</v>
      </c>
      <c r="H7" s="22">
        <f>D7+F7</f>
        <v>0</v>
      </c>
      <c r="I7" s="23">
        <f>RANK(H7,H$7:H$8)</f>
        <v>1</v>
      </c>
      <c r="J7" s="40"/>
      <c r="K7" s="43" t="s">
        <v>10</v>
      </c>
      <c r="L7" s="47" t="e" cm="1">
        <f t="array" ref="L7">SUM(LARGE(H$8:H$12,{1,2,3}))</f>
        <v>#NUM!</v>
      </c>
      <c r="M7" s="23" t="e">
        <f>RANK(L7,L$7:L$23)</f>
        <v>#NUM!</v>
      </c>
      <c r="N7" s="18"/>
    </row>
  </sheetData>
  <mergeCells count="4">
    <mergeCell ref="A1:N1"/>
    <mergeCell ref="A2:N2"/>
    <mergeCell ref="A4:N4"/>
    <mergeCell ref="K6:L6"/>
  </mergeCells>
  <conditionalFormatting sqref="D7">
    <cfRule type="expression" dxfId="44" priority="7" stopIfTrue="1">
      <formula>E7=3</formula>
    </cfRule>
    <cfRule type="expression" dxfId="43" priority="8" stopIfTrue="1">
      <formula>E7=2</formula>
    </cfRule>
    <cfRule type="expression" dxfId="42" priority="9" stopIfTrue="1">
      <formula>E7=1</formula>
    </cfRule>
  </conditionalFormatting>
  <conditionalFormatting sqref="F7">
    <cfRule type="expression" dxfId="41" priority="4" stopIfTrue="1">
      <formula>G7=3</formula>
    </cfRule>
    <cfRule type="expression" dxfId="40" priority="5" stopIfTrue="1">
      <formula>G7=2</formula>
    </cfRule>
    <cfRule type="expression" dxfId="39" priority="6" stopIfTrue="1">
      <formula>G7=1</formula>
    </cfRule>
  </conditionalFormatting>
  <conditionalFormatting sqref="H7">
    <cfRule type="expression" dxfId="38" priority="1" stopIfTrue="1">
      <formula>I7=3</formula>
    </cfRule>
    <cfRule type="expression" dxfId="37" priority="2" stopIfTrue="1">
      <formula>I7=2</formula>
    </cfRule>
    <cfRule type="expression" dxfId="36" priority="3" stopIfTrue="1">
      <formula>I7=1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E783-13B8-49DF-AC27-C5FB3FF13741}">
  <sheetPr>
    <tabColor rgb="FF9900CC"/>
    <pageSetUpPr fitToPage="1"/>
  </sheetPr>
  <dimension ref="A1:N8"/>
  <sheetViews>
    <sheetView zoomScaleNormal="100" workbookViewId="0">
      <selection activeCell="A4" sqref="A4:N4"/>
    </sheetView>
  </sheetViews>
  <sheetFormatPr baseColWidth="10" defaultColWidth="8.83203125" defaultRowHeight="14" x14ac:dyDescent="0.2"/>
  <cols>
    <col min="1" max="1" width="5.1640625" style="12" customWidth="1"/>
    <col min="2" max="2" width="12.1640625" style="12" bestFit="1" customWidth="1"/>
    <col min="3" max="3" width="10.1640625" style="12" customWidth="1"/>
    <col min="4" max="4" width="7.6640625" style="12" bestFit="1" customWidth="1"/>
    <col min="5" max="5" width="3.83203125" style="12" bestFit="1" customWidth="1"/>
    <col min="6" max="6" width="7.6640625" style="12" bestFit="1" customWidth="1"/>
    <col min="7" max="7" width="3.83203125" style="12" bestFit="1" customWidth="1"/>
    <col min="8" max="8" width="7.5" style="12" bestFit="1" customWidth="1"/>
    <col min="9" max="9" width="3.83203125" style="12" bestFit="1" customWidth="1"/>
    <col min="10" max="13" width="8.83203125" style="12"/>
    <col min="14" max="14" width="3.83203125" style="12" bestFit="1" customWidth="1"/>
    <col min="15" max="16384" width="8.83203125" style="12"/>
  </cols>
  <sheetData>
    <row r="1" spans="1:14" s="10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s="10" customFormat="1" ht="23" x14ac:dyDescent="0.2">
      <c r="A2" s="230" t="s">
        <v>27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x14ac:dyDescent="0.2">
      <c r="A7" s="20"/>
      <c r="B7" s="21"/>
      <c r="C7" s="25"/>
      <c r="D7" s="22">
        <v>0</v>
      </c>
      <c r="E7" s="23">
        <f>RANK(D7,D$7:D$8)</f>
        <v>1</v>
      </c>
      <c r="F7" s="22">
        <v>0</v>
      </c>
      <c r="G7" s="23">
        <f>RANK(F7,F$7:F$8)</f>
        <v>1</v>
      </c>
      <c r="H7" s="22">
        <f>D7+F7</f>
        <v>0</v>
      </c>
      <c r="I7" s="23">
        <f>RANK(H7,H$7:H$8)</f>
        <v>1</v>
      </c>
      <c r="J7" s="40"/>
      <c r="K7" s="43" t="s">
        <v>10</v>
      </c>
      <c r="L7" s="47" t="e" cm="1">
        <f t="array" ref="L7">SUM(LARGE(H$8:H$12,{1,2,3}))</f>
        <v>#NUM!</v>
      </c>
      <c r="M7" s="23" t="e">
        <f>RANK(L7,L$7:L$23)</f>
        <v>#NUM!</v>
      </c>
      <c r="N7" s="18"/>
    </row>
    <row r="8" spans="1:14" s="21" customFormat="1" x14ac:dyDescent="0.2">
      <c r="A8" s="20"/>
      <c r="C8" s="3"/>
      <c r="D8" s="22">
        <v>0</v>
      </c>
      <c r="E8" s="23">
        <f>RANK(D8,D$7:D$8)</f>
        <v>1</v>
      </c>
      <c r="F8" s="22">
        <v>0</v>
      </c>
      <c r="G8" s="23">
        <f>RANK(F8,F$7:F$8)</f>
        <v>1</v>
      </c>
      <c r="H8" s="22">
        <f>D8+F8</f>
        <v>0</v>
      </c>
      <c r="I8" s="23">
        <f>RANK(H8,H$7:H$8)</f>
        <v>1</v>
      </c>
      <c r="J8" s="40"/>
    </row>
  </sheetData>
  <mergeCells count="4">
    <mergeCell ref="A1:N1"/>
    <mergeCell ref="A2:N2"/>
    <mergeCell ref="A4:N4"/>
    <mergeCell ref="K6:L6"/>
  </mergeCells>
  <conditionalFormatting sqref="D7:D8">
    <cfRule type="expression" dxfId="35" priority="7" stopIfTrue="1">
      <formula>E7=3</formula>
    </cfRule>
    <cfRule type="expression" dxfId="34" priority="8" stopIfTrue="1">
      <formula>E7=2</formula>
    </cfRule>
    <cfRule type="expression" dxfId="33" priority="9" stopIfTrue="1">
      <formula>E7=1</formula>
    </cfRule>
  </conditionalFormatting>
  <conditionalFormatting sqref="F7:F8">
    <cfRule type="expression" dxfId="32" priority="4" stopIfTrue="1">
      <formula>G7=3</formula>
    </cfRule>
    <cfRule type="expression" dxfId="31" priority="5" stopIfTrue="1">
      <formula>G7=2</formula>
    </cfRule>
    <cfRule type="expression" dxfId="30" priority="6" stopIfTrue="1">
      <formula>G7=1</formula>
    </cfRule>
  </conditionalFormatting>
  <conditionalFormatting sqref="H7:H8">
    <cfRule type="expression" dxfId="29" priority="1" stopIfTrue="1">
      <formula>I7=3</formula>
    </cfRule>
    <cfRule type="expression" dxfId="28" priority="2" stopIfTrue="1">
      <formula>I7=2</formula>
    </cfRule>
    <cfRule type="expression" dxfId="27" priority="3" stopIfTrue="1">
      <formula>I7=1</formula>
    </cfRule>
  </conditionalFormatting>
  <pageMargins left="0.7" right="0.7" top="0.75" bottom="0.75" header="0.3" footer="0.3"/>
  <pageSetup paperSize="9" orientation="landscape" r:id="rId1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A7EE-0D1D-4131-8542-358FD2C6A2E7}">
  <sheetPr>
    <tabColor rgb="FF9900CC"/>
    <pageSetUpPr fitToPage="1"/>
  </sheetPr>
  <dimension ref="A1:N10"/>
  <sheetViews>
    <sheetView topLeftCell="A2" zoomScale="160" zoomScaleNormal="100" workbookViewId="0">
      <selection activeCell="H15" sqref="H15"/>
    </sheetView>
  </sheetViews>
  <sheetFormatPr baseColWidth="10" defaultColWidth="8.83203125" defaultRowHeight="14" x14ac:dyDescent="0.2"/>
  <cols>
    <col min="1" max="1" width="4.33203125" style="12" bestFit="1" customWidth="1"/>
    <col min="2" max="2" width="13" style="12" bestFit="1" customWidth="1"/>
    <col min="3" max="3" width="8.1640625" style="12" bestFit="1" customWidth="1"/>
    <col min="4" max="4" width="5.1640625" style="12" bestFit="1" customWidth="1"/>
    <col min="5" max="5" width="3.1640625" style="12" bestFit="1" customWidth="1"/>
    <col min="6" max="6" width="5.1640625" style="12" bestFit="1" customWidth="1"/>
    <col min="7" max="7" width="3.1640625" style="12" bestFit="1" customWidth="1"/>
    <col min="8" max="8" width="5" style="12" bestFit="1" customWidth="1"/>
    <col min="9" max="9" width="3.1640625" style="12" bestFit="1" customWidth="1"/>
    <col min="10" max="10" width="2.1640625" style="12" customWidth="1"/>
    <col min="11" max="11" width="8.1640625" style="12" bestFit="1" customWidth="1"/>
    <col min="12" max="13" width="6.83203125" style="12" bestFit="1" customWidth="1"/>
    <col min="14" max="16384" width="8.83203125" style="12"/>
  </cols>
  <sheetData>
    <row r="1" spans="1:14" s="10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s="10" customFormat="1" ht="23" x14ac:dyDescent="0.2">
      <c r="A2" s="230" t="s">
        <v>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ht="15" x14ac:dyDescent="0.2">
      <c r="A7" s="20">
        <v>132</v>
      </c>
      <c r="B7" s="147" t="s">
        <v>111</v>
      </c>
      <c r="C7" s="148" t="s">
        <v>75</v>
      </c>
      <c r="D7" s="22">
        <v>12.5</v>
      </c>
      <c r="E7" s="23">
        <f>RANK(D7,D$7:D$17)</f>
        <v>2</v>
      </c>
      <c r="F7" s="22">
        <v>12.75</v>
      </c>
      <c r="G7" s="23">
        <f>RANK(F7,F$7:F$17)</f>
        <v>1</v>
      </c>
      <c r="H7" s="22">
        <f>D7+F7</f>
        <v>25.25</v>
      </c>
      <c r="I7" s="23">
        <f>RANK(H7,H$7:H$17)</f>
        <v>1</v>
      </c>
      <c r="J7" s="40"/>
      <c r="K7" s="154" t="s">
        <v>75</v>
      </c>
      <c r="L7" s="151" cm="1">
        <f t="array" ref="L7">SUM(LARGE(H$7:H$9,{1,2,3}))</f>
        <v>50.25</v>
      </c>
      <c r="M7" s="23">
        <f>RANK(L7,L$7:L$22)</f>
        <v>1</v>
      </c>
      <c r="N7" s="18"/>
    </row>
    <row r="8" spans="1:14" ht="15" x14ac:dyDescent="0.2">
      <c r="A8" s="20">
        <v>133</v>
      </c>
      <c r="B8" s="152" t="s">
        <v>112</v>
      </c>
      <c r="C8" s="148" t="s">
        <v>75</v>
      </c>
      <c r="D8" s="22">
        <v>12.55</v>
      </c>
      <c r="E8" s="23">
        <f>RANK(D8,D$7:D$17)</f>
        <v>1</v>
      </c>
      <c r="F8" s="22">
        <v>12.45</v>
      </c>
      <c r="G8" s="23">
        <f>RANK(F8,F$7:F$17)</f>
        <v>3</v>
      </c>
      <c r="H8" s="22">
        <f>D8+F8</f>
        <v>25</v>
      </c>
      <c r="I8" s="23">
        <f>RANK(H8,H$7:H$17)</f>
        <v>2</v>
      </c>
    </row>
    <row r="9" spans="1:14" ht="15" x14ac:dyDescent="0.2">
      <c r="A9" s="68">
        <v>134</v>
      </c>
      <c r="B9" s="223" t="s">
        <v>113</v>
      </c>
      <c r="C9" s="224" t="s">
        <v>75</v>
      </c>
      <c r="D9" s="28">
        <v>0</v>
      </c>
      <c r="E9" s="27">
        <f>RANK(D9,D$7:D$17)</f>
        <v>4</v>
      </c>
      <c r="F9" s="28">
        <v>0</v>
      </c>
      <c r="G9" s="27">
        <f>RANK(F9,F$7:F$17)</f>
        <v>4</v>
      </c>
      <c r="H9" s="28">
        <f>D9+F9</f>
        <v>0</v>
      </c>
      <c r="I9" s="27">
        <f>RANK(H9,H$7:H$17)</f>
        <v>4</v>
      </c>
    </row>
    <row r="10" spans="1:14" x14ac:dyDescent="0.2">
      <c r="A10" s="20">
        <v>136</v>
      </c>
      <c r="B10" s="12" t="s">
        <v>163</v>
      </c>
      <c r="C10" s="12" t="s">
        <v>71</v>
      </c>
      <c r="D10" s="22">
        <v>11.8</v>
      </c>
      <c r="E10" s="23">
        <f>RANK(D10,D$7:D$17)</f>
        <v>3</v>
      </c>
      <c r="F10" s="22">
        <v>12.7</v>
      </c>
      <c r="G10" s="23">
        <f>RANK(F10,F$7:F$17)</f>
        <v>2</v>
      </c>
      <c r="H10" s="22">
        <f>D10+F10</f>
        <v>24.5</v>
      </c>
      <c r="I10" s="23">
        <f>RANK(H10,H$7:H$17)</f>
        <v>3</v>
      </c>
    </row>
  </sheetData>
  <mergeCells count="4">
    <mergeCell ref="A1:N1"/>
    <mergeCell ref="A2:N2"/>
    <mergeCell ref="A4:N4"/>
    <mergeCell ref="K6:L6"/>
  </mergeCells>
  <conditionalFormatting sqref="D7:D10">
    <cfRule type="expression" dxfId="26" priority="7" stopIfTrue="1">
      <formula>E7=3</formula>
    </cfRule>
    <cfRule type="expression" dxfId="25" priority="8" stopIfTrue="1">
      <formula>E7=2</formula>
    </cfRule>
    <cfRule type="expression" dxfId="24" priority="9" stopIfTrue="1">
      <formula>E7=1</formula>
    </cfRule>
  </conditionalFormatting>
  <conditionalFormatting sqref="F7:F10">
    <cfRule type="expression" dxfId="23" priority="4" stopIfTrue="1">
      <formula>G7=3</formula>
    </cfRule>
    <cfRule type="expression" dxfId="22" priority="5" stopIfTrue="1">
      <formula>G7=2</formula>
    </cfRule>
    <cfRule type="expression" dxfId="21" priority="6" stopIfTrue="1">
      <formula>G7=1</formula>
    </cfRule>
  </conditionalFormatting>
  <conditionalFormatting sqref="H7:H10">
    <cfRule type="expression" dxfId="20" priority="1" stopIfTrue="1">
      <formula>I7=3</formula>
    </cfRule>
    <cfRule type="expression" dxfId="19" priority="2" stopIfTrue="1">
      <formula>I7=2</formula>
    </cfRule>
    <cfRule type="expression" dxfId="18" priority="3" stopIfTrue="1">
      <formula>I7=1</formula>
    </cfRule>
  </conditionalFormatting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3199-8459-4157-A118-3C808D9B176D}">
  <sheetPr>
    <tabColor rgb="FF9900CC"/>
    <pageSetUpPr fitToPage="1"/>
  </sheetPr>
  <dimension ref="A1:N8"/>
  <sheetViews>
    <sheetView tabSelected="1" zoomScaleNormal="100" workbookViewId="0">
      <selection activeCell="T6" sqref="T6"/>
    </sheetView>
  </sheetViews>
  <sheetFormatPr baseColWidth="10" defaultColWidth="8.83203125" defaultRowHeight="14" x14ac:dyDescent="0.2"/>
  <cols>
    <col min="1" max="1" width="4" style="12" bestFit="1" customWidth="1"/>
    <col min="2" max="2" width="16.1640625" style="12" bestFit="1" customWidth="1"/>
    <col min="3" max="3" width="7.83203125" style="12" bestFit="1" customWidth="1"/>
    <col min="4" max="4" width="7.6640625" style="12" bestFit="1" customWidth="1"/>
    <col min="5" max="5" width="3.83203125" style="12" bestFit="1" customWidth="1"/>
    <col min="6" max="6" width="7.6640625" style="12" bestFit="1" customWidth="1"/>
    <col min="7" max="7" width="3.83203125" style="12" bestFit="1" customWidth="1"/>
    <col min="8" max="8" width="7.5" style="12" bestFit="1" customWidth="1"/>
    <col min="9" max="9" width="3.83203125" style="12" bestFit="1" customWidth="1"/>
    <col min="10" max="10" width="1.6640625" style="12" customWidth="1"/>
    <col min="11" max="13" width="8.83203125" style="12"/>
    <col min="14" max="14" width="3.83203125" style="12" bestFit="1" customWidth="1"/>
    <col min="15" max="16384" width="8.83203125" style="12"/>
  </cols>
  <sheetData>
    <row r="1" spans="1:14" s="10" customFormat="1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s="10" customFormat="1" ht="23" x14ac:dyDescent="0.2">
      <c r="A2" s="230" t="s">
        <v>29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x14ac:dyDescent="0.2">
      <c r="A7" s="68">
        <f>'15+ Adv'!A10+1</f>
        <v>137</v>
      </c>
      <c r="B7" s="24" t="s">
        <v>114</v>
      </c>
      <c r="C7" s="68" t="s">
        <v>75</v>
      </c>
      <c r="D7" s="28">
        <v>0</v>
      </c>
      <c r="E7" s="27">
        <f>RANK(D7,D$7:D$8)</f>
        <v>2</v>
      </c>
      <c r="F7" s="28">
        <v>0</v>
      </c>
      <c r="G7" s="27">
        <f>RANK(F7,F$7:F$8)</f>
        <v>2</v>
      </c>
      <c r="H7" s="28">
        <f>D7+F7</f>
        <v>0</v>
      </c>
      <c r="I7" s="27">
        <f>RANK(H7,H$7:H$8)</f>
        <v>2</v>
      </c>
      <c r="J7" s="40"/>
      <c r="K7" s="18"/>
    </row>
    <row r="8" spans="1:14" x14ac:dyDescent="0.2">
      <c r="A8" s="12">
        <v>135</v>
      </c>
      <c r="B8" s="12" t="s">
        <v>123</v>
      </c>
      <c r="C8" s="12" t="s">
        <v>119</v>
      </c>
      <c r="D8" s="22">
        <v>12.75</v>
      </c>
      <c r="E8" s="23">
        <f>RANK(D8,D$7:D$8)</f>
        <v>1</v>
      </c>
      <c r="F8" s="22">
        <v>12.7</v>
      </c>
      <c r="G8" s="23">
        <f>RANK(F8,F$7:F$8)</f>
        <v>1</v>
      </c>
      <c r="H8" s="22">
        <f>D8+F8</f>
        <v>25.45</v>
      </c>
      <c r="I8" s="23">
        <f>RANK(H8,H$7:H$8)</f>
        <v>1</v>
      </c>
      <c r="J8" s="40"/>
    </row>
  </sheetData>
  <mergeCells count="4">
    <mergeCell ref="A1:N1"/>
    <mergeCell ref="A2:N2"/>
    <mergeCell ref="A4:N4"/>
    <mergeCell ref="K6:L6"/>
  </mergeCells>
  <conditionalFormatting sqref="D7:D8">
    <cfRule type="expression" dxfId="17" priority="16" stopIfTrue="1">
      <formula>E7=3</formula>
    </cfRule>
    <cfRule type="expression" dxfId="16" priority="17" stopIfTrue="1">
      <formula>E7=2</formula>
    </cfRule>
    <cfRule type="expression" dxfId="15" priority="18" stopIfTrue="1">
      <formula>E7=1</formula>
    </cfRule>
  </conditionalFormatting>
  <conditionalFormatting sqref="F7:F8">
    <cfRule type="expression" dxfId="14" priority="13" stopIfTrue="1">
      <formula>G7=3</formula>
    </cfRule>
    <cfRule type="expression" dxfId="13" priority="14" stopIfTrue="1">
      <formula>G7=2</formula>
    </cfRule>
    <cfRule type="expression" dxfId="12" priority="15" stopIfTrue="1">
      <formula>G7=1</formula>
    </cfRule>
  </conditionalFormatting>
  <conditionalFormatting sqref="H7:H8">
    <cfRule type="expression" dxfId="11" priority="10" stopIfTrue="1">
      <formula>I7=3</formula>
    </cfRule>
    <cfRule type="expression" dxfId="10" priority="11" stopIfTrue="1">
      <formula>I7=2</formula>
    </cfRule>
    <cfRule type="expression" dxfId="9" priority="12" stopIfTrue="1">
      <formula>I7=1</formula>
    </cfRule>
  </conditionalFormatting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72A8-28A4-4BA1-A968-A8F99E6A3E97}">
  <sheetPr>
    <tabColor rgb="FF9900CC"/>
  </sheetPr>
  <dimension ref="A1:N7"/>
  <sheetViews>
    <sheetView workbookViewId="0">
      <selection activeCell="A3" sqref="A3"/>
    </sheetView>
  </sheetViews>
  <sheetFormatPr baseColWidth="10" defaultColWidth="8.83203125" defaultRowHeight="15" x14ac:dyDescent="0.2"/>
  <cols>
    <col min="2" max="2" width="12.5" bestFit="1" customWidth="1"/>
  </cols>
  <sheetData>
    <row r="1" spans="1:14" ht="23" x14ac:dyDescent="0.2">
      <c r="A1" s="229" t="str">
        <f>'U8 Inter'!A1:N1</f>
        <v>General Gymnastics - Floor and Vault Competition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3" x14ac:dyDescent="0.2">
      <c r="A2" s="230" t="s">
        <v>69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x14ac:dyDescent="0.2">
      <c r="A3" s="33"/>
      <c r="B3" s="21"/>
      <c r="C3" s="20"/>
      <c r="D3" s="21"/>
      <c r="E3" s="34"/>
      <c r="F3" s="21"/>
      <c r="G3" s="21"/>
      <c r="H3" s="21"/>
      <c r="I3" s="21"/>
      <c r="J3" s="21"/>
      <c r="K3" s="23"/>
      <c r="L3" s="21"/>
      <c r="M3" s="21"/>
      <c r="N3" s="21"/>
    </row>
    <row r="4" spans="1:14" x14ac:dyDescent="0.2">
      <c r="A4" s="227" t="s">
        <v>63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x14ac:dyDescent="0.2">
      <c r="A5" s="33"/>
      <c r="B5" s="21"/>
      <c r="C5" s="20"/>
      <c r="D5" s="21"/>
      <c r="E5" s="34"/>
      <c r="F5" s="21"/>
      <c r="G5" s="21"/>
      <c r="H5" s="21"/>
      <c r="I5" s="21"/>
      <c r="J5" s="40"/>
      <c r="K5" s="23"/>
      <c r="L5" s="21"/>
      <c r="M5" s="21"/>
      <c r="N5" s="21"/>
    </row>
    <row r="6" spans="1:14" ht="28" x14ac:dyDescent="0.2">
      <c r="A6" s="16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7" t="s">
        <v>7</v>
      </c>
      <c r="G6" s="18" t="s">
        <v>6</v>
      </c>
      <c r="H6" s="19" t="s">
        <v>8</v>
      </c>
      <c r="I6" s="18" t="s">
        <v>6</v>
      </c>
      <c r="J6" s="40"/>
      <c r="K6" s="228" t="s">
        <v>17</v>
      </c>
      <c r="L6" s="228"/>
      <c r="M6" s="18" t="s">
        <v>6</v>
      </c>
      <c r="N6" s="18"/>
    </row>
    <row r="7" spans="1:14" x14ac:dyDescent="0.2">
      <c r="A7" s="20"/>
      <c r="B7" s="21"/>
      <c r="C7" s="25"/>
      <c r="D7" s="22">
        <v>0</v>
      </c>
      <c r="E7" s="23">
        <f>RANK(D7,D$7)</f>
        <v>1</v>
      </c>
      <c r="F7" s="22">
        <v>0</v>
      </c>
      <c r="G7" s="23">
        <f>RANK(F7,F$7:F$7)</f>
        <v>1</v>
      </c>
      <c r="H7" s="22">
        <f>D7+F7</f>
        <v>0</v>
      </c>
      <c r="I7" s="23">
        <f>RANK(H7,H$7:H$7)</f>
        <v>1</v>
      </c>
      <c r="J7" s="40"/>
      <c r="K7" s="43" t="s">
        <v>10</v>
      </c>
      <c r="L7" s="47" t="e" cm="1">
        <f t="array" ref="L7">SUM(LARGE(H$8:H$12,{1,2,3}))</f>
        <v>#NUM!</v>
      </c>
      <c r="M7" s="23" t="e">
        <f>RANK(L7,L$7:L$23)</f>
        <v>#NUM!</v>
      </c>
      <c r="N7" s="18"/>
    </row>
  </sheetData>
  <mergeCells count="4">
    <mergeCell ref="A1:N1"/>
    <mergeCell ref="A2:N2"/>
    <mergeCell ref="A4:N4"/>
    <mergeCell ref="K6:L6"/>
  </mergeCells>
  <conditionalFormatting sqref="D7">
    <cfRule type="expression" dxfId="8" priority="7" stopIfTrue="1">
      <formula>E7=3</formula>
    </cfRule>
    <cfRule type="expression" dxfId="7" priority="8" stopIfTrue="1">
      <formula>E7=2</formula>
    </cfRule>
    <cfRule type="expression" dxfId="6" priority="9" stopIfTrue="1">
      <formula>E7=1</formula>
    </cfRule>
  </conditionalFormatting>
  <conditionalFormatting sqref="F7">
    <cfRule type="expression" dxfId="5" priority="4" stopIfTrue="1">
      <formula>G7=3</formula>
    </cfRule>
    <cfRule type="expression" dxfId="4" priority="5" stopIfTrue="1">
      <formula>G7=2</formula>
    </cfRule>
    <cfRule type="expression" dxfId="3" priority="6" stopIfTrue="1">
      <formula>G7=1</formula>
    </cfRule>
  </conditionalFormatting>
  <conditionalFormatting sqref="H7">
    <cfRule type="expression" dxfId="2" priority="1" stopIfTrue="1">
      <formula>I7=3</formula>
    </cfRule>
    <cfRule type="expression" dxfId="1" priority="2" stopIfTrue="1">
      <formula>I7=2</formula>
    </cfRule>
    <cfRule type="expression" dxfId="0" priority="3" stopIfTrue="1">
      <formula>I7=1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U8 Intro</vt:lpstr>
      <vt:lpstr>U8 Inter</vt:lpstr>
      <vt:lpstr>U8 Adv</vt:lpstr>
      <vt:lpstr>U8 Adv+</vt:lpstr>
      <vt:lpstr>U8 Champs</vt:lpstr>
      <vt:lpstr>U10 Intro</vt:lpstr>
      <vt:lpstr>U10 Inter</vt:lpstr>
      <vt:lpstr>U10 Adv</vt:lpstr>
      <vt:lpstr>U10 Adv +</vt:lpstr>
      <vt:lpstr>U10 Champs</vt:lpstr>
      <vt:lpstr>U12 Intro</vt:lpstr>
      <vt:lpstr>U12 Inter</vt:lpstr>
      <vt:lpstr>U12 Adv</vt:lpstr>
      <vt:lpstr>U12 Adv +</vt:lpstr>
      <vt:lpstr>U12 Champs</vt:lpstr>
      <vt:lpstr>U14 Intro</vt:lpstr>
      <vt:lpstr>U14 Inter</vt:lpstr>
      <vt:lpstr>U14 Adv</vt:lpstr>
      <vt:lpstr>U14 Adv+</vt:lpstr>
      <vt:lpstr>U14 Champs</vt:lpstr>
      <vt:lpstr>15+ Intro</vt:lpstr>
      <vt:lpstr>15+ Inter</vt:lpstr>
      <vt:lpstr>15+ Adv</vt:lpstr>
      <vt:lpstr>15+ Adv+</vt:lpstr>
      <vt:lpstr>15+ Champs</vt:lpstr>
      <vt:lpstr>'U8 Inter'!Excel_BuiltIn__FilterDatabase</vt:lpstr>
      <vt:lpstr>'15+ Adv'!Print_Area</vt:lpstr>
      <vt:lpstr>'15+ Adv+'!Print_Area</vt:lpstr>
      <vt:lpstr>'15+ Inter'!Print_Area</vt:lpstr>
      <vt:lpstr>'U10 Adv'!Print_Area</vt:lpstr>
      <vt:lpstr>'U10 Adv +'!Print_Area</vt:lpstr>
      <vt:lpstr>'U10 Inter'!Print_Area</vt:lpstr>
      <vt:lpstr>'U10 Intro'!Print_Area</vt:lpstr>
      <vt:lpstr>'U12 Adv'!Print_Area</vt:lpstr>
      <vt:lpstr>'U12 Adv +'!Print_Area</vt:lpstr>
      <vt:lpstr>'U12 Inter'!Print_Area</vt:lpstr>
      <vt:lpstr>'U12 Intro'!Print_Area</vt:lpstr>
      <vt:lpstr>'U14 Adv'!Print_Area</vt:lpstr>
      <vt:lpstr>'U14 Adv+'!Print_Area</vt:lpstr>
      <vt:lpstr>'U14 Inter'!Print_Area</vt:lpstr>
      <vt:lpstr>'U8 Adv'!Print_Area</vt:lpstr>
      <vt:lpstr>'U8 Inter'!Print_Area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Revell</dc:creator>
  <cp:keywords/>
  <dc:description/>
  <cp:lastModifiedBy>Ava Scott-Barron</cp:lastModifiedBy>
  <cp:revision/>
  <cp:lastPrinted>2024-10-10T18:37:41Z</cp:lastPrinted>
  <dcterms:created xsi:type="dcterms:W3CDTF">2021-10-19T21:53:01Z</dcterms:created>
  <dcterms:modified xsi:type="dcterms:W3CDTF">2024-10-13T16:33:27Z</dcterms:modified>
  <cp:category/>
  <cp:contentStatus/>
</cp:coreProperties>
</file>